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uide" sheetId="1" r:id="rId4"/>
    <sheet state="visible" name="Box Office" sheetId="2" r:id="rId5"/>
    <sheet state="visible" name="Detail Expenses &amp; Income" sheetId="3" r:id="rId6"/>
    <sheet state="visible" name="The Bottom Line" sheetId="4" r:id="rId7"/>
    <sheet state="visible" name="Budget Overview" sheetId="5" r:id="rId8"/>
  </sheets>
  <definedNames/>
  <calcPr/>
  <extLst>
    <ext uri="GoogleSheetsCustomDataVersion1">
      <go:sheetsCustomData xmlns:go="http://customooxmlschemas.google.com/" r:id="rId9" roundtripDataSignature="AMtx7mhTTfXP/PvSLpVsngLxUIpfONb7Lw=="/>
    </ext>
  </extLst>
</workbook>
</file>

<file path=xl/sharedStrings.xml><?xml version="1.0" encoding="utf-8"?>
<sst xmlns="http://schemas.openxmlformats.org/spreadsheetml/2006/main" count="217" uniqueCount="184">
  <si>
    <t>Box Office</t>
  </si>
  <si>
    <t>Use this sheet to input your Box Office information:</t>
  </si>
  <si>
    <t>Capacity</t>
  </si>
  <si>
    <t>Number of performances</t>
  </si>
  <si>
    <t>Less company comps</t>
  </si>
  <si>
    <t>Less House seats</t>
  </si>
  <si>
    <t>BATS Season comps</t>
  </si>
  <si>
    <t>Inputing this information will calculate your box office revenue.</t>
  </si>
  <si>
    <t>Detail Expenses &amp; Income</t>
  </si>
  <si>
    <t>Use this sheet to input your income and expense costs</t>
  </si>
  <si>
    <t>The Bottom Line</t>
  </si>
  <si>
    <t>Use this sheet to calculate how much share to pay your company members.</t>
  </si>
  <si>
    <t xml:space="preserve">Update the Role Titles and percentages </t>
  </si>
  <si>
    <t>Budget Overview</t>
  </si>
  <si>
    <t>This sheet will auto populate once figures are adjusted on the above sheets.</t>
  </si>
  <si>
    <t>Cells highlighted in Red need to be adjusted based on your season</t>
  </si>
  <si>
    <t>BOX OFFICE INCOME</t>
  </si>
  <si>
    <t>Guide to BATS venues</t>
  </si>
  <si>
    <t>NOTES</t>
  </si>
  <si>
    <t>Venue</t>
  </si>
  <si>
    <t xml:space="preserve">Enter figures for the theatre you are using </t>
  </si>
  <si>
    <t>The Studio</t>
  </si>
  <si>
    <t>The Dome</t>
  </si>
  <si>
    <t>The Random Stage</t>
  </si>
  <si>
    <t xml:space="preserve">Studio 15 company comps for opening plus 2 for every other performance night. Dome/Stage 30 company comps plus 2 for every other performance night for opening </t>
  </si>
  <si>
    <t>2 BATS House seats in Studio and 4 House seats in Dome/Stage.  To be released for sale if not allocated.</t>
  </si>
  <si>
    <t>BATS season comp allocation 16 for Studio and 20 for Dome/Stage</t>
  </si>
  <si>
    <t>Total season capacity</t>
  </si>
  <si>
    <t>Ticket prices</t>
  </si>
  <si>
    <t>Price</t>
  </si>
  <si>
    <t xml:space="preserve">% of sales </t>
  </si>
  <si>
    <t>Guide to BATS Ticket Pricing</t>
  </si>
  <si>
    <t>The Difference</t>
  </si>
  <si>
    <t>The Difference is a set ticket type</t>
  </si>
  <si>
    <t>Adult</t>
  </si>
  <si>
    <t xml:space="preserve">Group 6+ </t>
  </si>
  <si>
    <t>Concession</t>
  </si>
  <si>
    <t>Student Stand By</t>
  </si>
  <si>
    <t>Student Stand-By is a set ticket type</t>
  </si>
  <si>
    <t>Insert Ticket Type Here</t>
  </si>
  <si>
    <t>Average ticket price</t>
  </si>
  <si>
    <t>Sales % must = 100%</t>
  </si>
  <si>
    <t>Season Audience in %</t>
  </si>
  <si>
    <t>We recommend budgeting on a 30% audience</t>
  </si>
  <si>
    <t>Season Audience in numbers</t>
  </si>
  <si>
    <t>Box office gross</t>
  </si>
  <si>
    <t>Less inside charge @ $2</t>
  </si>
  <si>
    <t>Less The Difference inside charge @ $3</t>
  </si>
  <si>
    <t>Subtotal:</t>
  </si>
  <si>
    <t>Less BATS 15%</t>
  </si>
  <si>
    <t>Less BATS GST on 15%</t>
  </si>
  <si>
    <t>Less BATS Maintenance fee</t>
  </si>
  <si>
    <t>Maintenance Fee $20+gst per performance up to $200+gst per season</t>
  </si>
  <si>
    <t>Less BATS GST Maintenance fee</t>
  </si>
  <si>
    <t>Practitioner Fund</t>
  </si>
  <si>
    <t>Practitioner Fund applies at 60% paid audience</t>
  </si>
  <si>
    <t>BOX OFFICE REMAINDER</t>
  </si>
  <si>
    <t>Practitioner Fund Donation</t>
  </si>
  <si>
    <t>Additional Costs</t>
  </si>
  <si>
    <t>Studio</t>
  </si>
  <si>
    <t>Dome</t>
  </si>
  <si>
    <t>Stage</t>
  </si>
  <si>
    <t>Over Comp Allocation 15% of average ticket price</t>
  </si>
  <si>
    <t xml:space="preserve">1 Performance </t>
  </si>
  <si>
    <t xml:space="preserve">2+ Performances </t>
  </si>
  <si>
    <t>BUDGET &amp; CASHFLOW TEMPLATE</t>
  </si>
  <si>
    <t>Notes:</t>
  </si>
  <si>
    <t>VENUE: BATS Theatre</t>
  </si>
  <si>
    <t>BUDGET</t>
  </si>
  <si>
    <t>CASHFLOW:</t>
  </si>
  <si>
    <t>COST</t>
  </si>
  <si>
    <t>NUMBER</t>
  </si>
  <si>
    <t>TOTAL (EXCL. GST)</t>
  </si>
  <si>
    <t>GST</t>
  </si>
  <si>
    <t>TOTAL 
(INCL. GST)</t>
  </si>
  <si>
    <t>PAID IN ADVANCE 1</t>
  </si>
  <si>
    <t>PAID IN ADVANCE 2</t>
  </si>
  <si>
    <t>END OF SEASON</t>
  </si>
  <si>
    <t>TOTALS</t>
  </si>
  <si>
    <t>INCOME</t>
  </si>
  <si>
    <t>Box Office income</t>
  </si>
  <si>
    <t>GST applies to GST registered companies/contracters.</t>
  </si>
  <si>
    <t xml:space="preserve">Grants (CNZ etc) or Other (Boosted etc)                                  </t>
  </si>
  <si>
    <t>Cash/ Contra Sponsorship</t>
  </si>
  <si>
    <t>TOTAL INCOME</t>
  </si>
  <si>
    <t>EXPENSES</t>
  </si>
  <si>
    <t>PRODUCTION COSTS</t>
  </si>
  <si>
    <t>Set construction</t>
  </si>
  <si>
    <t>Prop materials &amp; make</t>
  </si>
  <si>
    <t>Costume materials &amp; make/sourcing</t>
  </si>
  <si>
    <t>Transport</t>
  </si>
  <si>
    <t>Consumables</t>
  </si>
  <si>
    <t xml:space="preserve">Rehearsal space </t>
  </si>
  <si>
    <t>AV/projector/Q lab hire</t>
  </si>
  <si>
    <t>Lighting &amp; other technical equipment</t>
  </si>
  <si>
    <t>Total Production:</t>
  </si>
  <si>
    <t>MARKETING &amp; PR</t>
  </si>
  <si>
    <t>Publicist</t>
  </si>
  <si>
    <t>Graphic Design</t>
  </si>
  <si>
    <t>Poster, flier &amp; website deal</t>
  </si>
  <si>
    <t>Photography &amp; Trailer</t>
  </si>
  <si>
    <t>Poster image + production stills</t>
  </si>
  <si>
    <t>Advertising</t>
  </si>
  <si>
    <t>Print/online ads</t>
  </si>
  <si>
    <t>Facebook ads</t>
  </si>
  <si>
    <t>Radio ads</t>
  </si>
  <si>
    <t>Printing/distribution</t>
  </si>
  <si>
    <t>A6 flier printing</t>
  </si>
  <si>
    <t xml:space="preserve">A3 poster printing </t>
  </si>
  <si>
    <t>A2 poster printing</t>
  </si>
  <si>
    <t>A3 Retail poster distro</t>
  </si>
  <si>
    <t>Flyer distro</t>
  </si>
  <si>
    <t>Total Marketing and PR:</t>
  </si>
  <si>
    <t>PERSONNEL COSTS</t>
  </si>
  <si>
    <t>Add GST component if applies</t>
  </si>
  <si>
    <t xml:space="preserve">Producer </t>
  </si>
  <si>
    <t>x</t>
  </si>
  <si>
    <t>Director</t>
  </si>
  <si>
    <t>Performer 1</t>
  </si>
  <si>
    <t>Performer 2</t>
  </si>
  <si>
    <t xml:space="preserve">Performer 3 </t>
  </si>
  <si>
    <t xml:space="preserve">Performer 4 </t>
  </si>
  <si>
    <t xml:space="preserve">Set Designer </t>
  </si>
  <si>
    <t xml:space="preserve">Sound Design </t>
  </si>
  <si>
    <t xml:space="preserve">Costume Design </t>
  </si>
  <si>
    <t>Lighting Designer</t>
  </si>
  <si>
    <t>Lighting &amp; Sound Operator</t>
  </si>
  <si>
    <t>AV Designer (if necessary)</t>
  </si>
  <si>
    <t>Total</t>
  </si>
  <si>
    <t>ADMINISTRATION</t>
  </si>
  <si>
    <t>Phone calls</t>
  </si>
  <si>
    <t>Script printing</t>
  </si>
  <si>
    <t>Stationery</t>
  </si>
  <si>
    <t>Post &amp; Couriers</t>
  </si>
  <si>
    <t>APRA</t>
  </si>
  <si>
    <t>Bank fees</t>
  </si>
  <si>
    <t>Rights advance fee</t>
  </si>
  <si>
    <t>Total Overheads</t>
  </si>
  <si>
    <t>PRODUCTION WEEK</t>
  </si>
  <si>
    <t xml:space="preserve">Pack In/ Out Crew                                                      </t>
  </si>
  <si>
    <t>Catering for cast &amp; crew</t>
  </si>
  <si>
    <t>Opening / closing night hospitality</t>
  </si>
  <si>
    <t>Cleaning / Dry-cleaning</t>
  </si>
  <si>
    <t>Videographer</t>
  </si>
  <si>
    <t>Programme printing</t>
  </si>
  <si>
    <t>Venue Technician charge</t>
  </si>
  <si>
    <t>Outside of what BATS provides (House Techs).</t>
  </si>
  <si>
    <t>Total Production Week Costs</t>
  </si>
  <si>
    <t>SUB TOTAL EXPENDITURE</t>
  </si>
  <si>
    <t>5% contingency</t>
  </si>
  <si>
    <t>TOTAL EXPENDITURE</t>
  </si>
  <si>
    <t>SHORTFALL / PROFIT</t>
  </si>
  <si>
    <t>THE BOTTOM LINE</t>
  </si>
  <si>
    <t>Expenses</t>
  </si>
  <si>
    <t xml:space="preserve">Grants </t>
  </si>
  <si>
    <t>Sponsorship</t>
  </si>
  <si>
    <t>Box Office Net</t>
  </si>
  <si>
    <t>Profit/Loss</t>
  </si>
  <si>
    <t>CO-OP SHARES</t>
  </si>
  <si>
    <t>PROFIT SHARE</t>
  </si>
  <si>
    <t>Producer</t>
  </si>
  <si>
    <t>Stage Manager</t>
  </si>
  <si>
    <t>Lighting Operator</t>
  </si>
  <si>
    <t>Sound/AV Operator</t>
  </si>
  <si>
    <t>Insert Role Title Here</t>
  </si>
  <si>
    <t>must account for 100%</t>
  </si>
  <si>
    <t>excl. GST</t>
  </si>
  <si>
    <t>incl. GST</t>
  </si>
  <si>
    <t>notes</t>
  </si>
  <si>
    <t>Income</t>
  </si>
  <si>
    <t>Box Office income total</t>
  </si>
  <si>
    <t>Other income</t>
  </si>
  <si>
    <t xml:space="preserve">Production </t>
  </si>
  <si>
    <t xml:space="preserve">Marketing and PR </t>
  </si>
  <si>
    <t>Personnel</t>
  </si>
  <si>
    <t>Admin</t>
  </si>
  <si>
    <t>Production Week</t>
  </si>
  <si>
    <t>BATS Fees</t>
  </si>
  <si>
    <t xml:space="preserve">Inside charge </t>
  </si>
  <si>
    <t>Venue Hire</t>
  </si>
  <si>
    <t>Maintenance</t>
  </si>
  <si>
    <r>
      <rPr>
        <rFont val="Calibri"/>
        <i val="0"/>
        <color rgb="FF000000"/>
        <sz val="11.0"/>
      </rPr>
      <t xml:space="preserve">Contingency </t>
    </r>
    <r>
      <rPr>
        <rFont val="Calibri"/>
        <i val="0"/>
        <color rgb="FF000000"/>
        <sz val="11.0"/>
      </rPr>
      <t>(should be 5% of estimated expenses)</t>
    </r>
  </si>
  <si>
    <t>TOTAL EXPENSES</t>
  </si>
  <si>
    <r>
      <rPr>
        <rFont val="Calibri"/>
        <b val="0"/>
        <color rgb="FF000000"/>
        <sz val="11.0"/>
      </rPr>
      <t>SURPLUS /</t>
    </r>
    <r>
      <rPr>
        <rFont val="Calibri"/>
        <b/>
        <color rgb="FFFF0000"/>
        <sz val="11.0"/>
      </rPr>
      <t xml:space="preserve"> DEFICIT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</si>
</sst>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[$$-1409]#,##0"/>
    <numFmt numFmtId="165" formatCode="[$$-1409]#,##0.0"/>
    <numFmt numFmtId="166" formatCode="&quot;$&quot;#,##0;[Red]\-&quot;$&quot;#,##0"/>
    <numFmt numFmtId="167" formatCode="&quot;$&quot;#,##0"/>
    <numFmt numFmtId="168" formatCode="&quot;$&quot;#,##0.00"/>
    <numFmt numFmtId="169" formatCode="#,##0.00;\(#,##0.00\)"/>
    <numFmt numFmtId="170" formatCode="&quot;$&quot;#,##0.00;[Red]\-&quot;$&quot;#,##0.00"/>
    <numFmt numFmtId="171" formatCode="_-&quot;$&quot;* #,##0_-;\-&quot;$&quot;* #,##0_-;_-&quot;$&quot;* &quot;-&quot;??_-;_-@"/>
  </numFmts>
  <fonts count="29">
    <font>
      <sz val="11.0"/>
      <color rgb="FF000000"/>
      <name val="Calibri"/>
    </font>
    <font>
      <b/>
      <color theme="1"/>
      <name val="Calibri"/>
    </font>
    <font>
      <color theme="1"/>
      <name val="Calibri"/>
    </font>
    <font>
      <sz val="10.0"/>
      <color rgb="FF000000"/>
      <name val="Arial"/>
    </font>
    <font/>
    <font>
      <b/>
      <sz val="12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name val="Arial"/>
    </font>
    <font>
      <i/>
      <sz val="10.0"/>
      <color theme="1"/>
      <name val="Arial"/>
    </font>
    <font>
      <b/>
      <sz val="14.0"/>
      <color rgb="FF000000"/>
      <name val="Arial"/>
    </font>
    <font>
      <sz val="12.0"/>
      <color theme="1"/>
      <name val="Calibri"/>
    </font>
    <font>
      <sz val="14.0"/>
      <color rgb="FF000000"/>
      <name val="Calibri"/>
    </font>
    <font>
      <b/>
      <sz val="14.0"/>
      <color rgb="FF000000"/>
      <name val="Calibri"/>
    </font>
    <font>
      <b/>
      <sz val="8.0"/>
      <color rgb="FF000000"/>
      <name val="Arial"/>
    </font>
    <font>
      <b/>
      <sz val="11.0"/>
      <color rgb="FF000000"/>
      <name val="Calibri"/>
    </font>
    <font>
      <i/>
      <sz val="10.0"/>
      <color rgb="FF000000"/>
      <name val="Arial"/>
    </font>
    <font>
      <sz val="10.0"/>
      <color rgb="FF0000FF"/>
      <name val="Arial"/>
    </font>
    <font>
      <sz val="11.0"/>
      <color rgb="FF000000"/>
      <name val="Arial"/>
    </font>
    <font>
      <sz val="11.0"/>
      <color theme="1"/>
      <name val="Arial"/>
    </font>
    <font>
      <sz val="14.0"/>
      <color rgb="FF000000"/>
      <name val="Arial"/>
    </font>
    <font>
      <b/>
      <sz val="10.0"/>
      <color rgb="FFFF0000"/>
      <name val="Arial"/>
    </font>
    <font>
      <sz val="14.0"/>
      <color theme="1"/>
      <name val="Arial"/>
    </font>
    <font>
      <i/>
      <color theme="1"/>
      <name val="Calibri"/>
    </font>
    <font>
      <sz val="9.0"/>
      <color theme="1"/>
      <name val="Arial"/>
    </font>
    <font>
      <sz val="12.0"/>
      <color rgb="FF000000"/>
      <name val="Calibri"/>
    </font>
    <font>
      <b/>
      <sz val="12.0"/>
      <color rgb="FF000000"/>
      <name val="Calibri"/>
    </font>
    <font>
      <i/>
      <sz val="11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DBDB"/>
        <bgColor rgb="FFF2DBDB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50">
    <border/>
    <border>
      <left style="medium">
        <color rgb="FF000000"/>
      </left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/>
    </border>
    <border>
      <bottom style="thin">
        <color rgb="FF000000"/>
      </bottom>
    </border>
    <border>
      <left/>
      <right/>
      <top/>
    </border>
    <border>
      <left/>
      <right/>
      <top/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ck">
        <color rgb="FF000000"/>
      </left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bottom style="medium">
        <color rgb="FFCCCCCC"/>
      </bottom>
    </border>
    <border>
      <left style="medium">
        <color rgb="FFCCCCCC"/>
      </left>
      <right style="medium">
        <color rgb="FFCCCCCC"/>
      </right>
    </border>
    <border>
      <left style="medium">
        <color rgb="FFCCCCCC"/>
      </left>
      <right style="medium">
        <color rgb="FFCCCCCC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3" numFmtId="0" xfId="0" applyBorder="1" applyFont="1"/>
    <xf borderId="1" fillId="0" fontId="3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2" fillId="2" fontId="1" numFmtId="0" xfId="0" applyAlignment="1" applyBorder="1" applyFill="1" applyFont="1">
      <alignment readingOrder="0" shrinkToFit="0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0" fillId="0" fontId="5" numFmtId="0" xfId="0" applyFont="1"/>
    <xf borderId="0" fillId="0" fontId="6" numFmtId="0" xfId="0" applyFont="1"/>
    <xf borderId="0" fillId="0" fontId="3" numFmtId="0" xfId="0" applyFont="1"/>
    <xf borderId="8" fillId="0" fontId="7" numFmtId="0" xfId="0" applyAlignment="1" applyBorder="1" applyFont="1">
      <alignment horizontal="center"/>
    </xf>
    <xf borderId="9" fillId="0" fontId="4" numFmtId="0" xfId="0" applyBorder="1" applyFont="1"/>
    <xf borderId="10" fillId="0" fontId="4" numFmtId="0" xfId="0" applyBorder="1" applyFont="1"/>
    <xf borderId="0" fillId="0" fontId="7" numFmtId="0" xfId="0" applyAlignment="1" applyFont="1">
      <alignment readingOrder="0"/>
    </xf>
    <xf borderId="11" fillId="0" fontId="8" numFmtId="0" xfId="0" applyAlignment="1" applyBorder="1" applyFont="1">
      <alignment shrinkToFit="0" wrapText="1"/>
    </xf>
    <xf borderId="12" fillId="2" fontId="8" numFmtId="0" xfId="0" applyAlignment="1" applyBorder="1" applyFont="1">
      <alignment horizontal="right" shrinkToFit="0" wrapText="1"/>
    </xf>
    <xf borderId="0" fillId="0" fontId="7" numFmtId="0" xfId="0" applyAlignment="1" applyFont="1">
      <alignment horizontal="right" readingOrder="0" shrinkToFit="0" wrapText="1"/>
    </xf>
    <xf borderId="13" fillId="3" fontId="8" numFmtId="0" xfId="0" applyAlignment="1" applyBorder="1" applyFill="1" applyFont="1">
      <alignment horizontal="right" shrinkToFit="0" wrapText="1"/>
    </xf>
    <xf borderId="14" fillId="3" fontId="7" numFmtId="0" xfId="0" applyAlignment="1" applyBorder="1" applyFont="1">
      <alignment horizontal="right" readingOrder="0" shrinkToFit="0" wrapText="1"/>
    </xf>
    <xf borderId="15" fillId="3" fontId="7" numFmtId="0" xfId="0" applyAlignment="1" applyBorder="1" applyFont="1">
      <alignment horizontal="right" readingOrder="0" shrinkToFit="0" wrapText="1"/>
    </xf>
    <xf borderId="13" fillId="4" fontId="8" numFmtId="0" xfId="0" applyAlignment="1" applyBorder="1" applyFill="1" applyFont="1">
      <alignment horizontal="right" shrinkToFit="0" wrapText="1"/>
    </xf>
    <xf borderId="14" fillId="4" fontId="7" numFmtId="0" xfId="0" applyAlignment="1" applyBorder="1" applyFont="1">
      <alignment horizontal="right" readingOrder="0" shrinkToFit="0" wrapText="1"/>
    </xf>
    <xf borderId="15" fillId="4" fontId="7" numFmtId="0" xfId="0" applyAlignment="1" applyBorder="1" applyFont="1">
      <alignment horizontal="right" readingOrder="0" shrinkToFit="0" wrapText="1"/>
    </xf>
    <xf borderId="13" fillId="5" fontId="8" numFmtId="0" xfId="0" applyAlignment="1" applyBorder="1" applyFill="1" applyFont="1">
      <alignment horizontal="right" shrinkToFit="0" wrapText="1"/>
    </xf>
    <xf borderId="14" fillId="5" fontId="7" numFmtId="0" xfId="0" applyAlignment="1" applyBorder="1" applyFont="1">
      <alignment horizontal="right" readingOrder="0" shrinkToFit="0" wrapText="1"/>
    </xf>
    <xf borderId="15" fillId="5" fontId="7" numFmtId="0" xfId="0" applyAlignment="1" applyBorder="1" applyFont="1">
      <alignment horizontal="right" readingOrder="0" shrinkToFit="0" wrapText="1"/>
    </xf>
    <xf borderId="16" fillId="2" fontId="3" numFmtId="0" xfId="0" applyAlignment="1" applyBorder="1" applyFont="1">
      <alignment horizontal="right" readingOrder="0"/>
    </xf>
    <xf borderId="17" fillId="3" fontId="3" numFmtId="0" xfId="0" applyAlignment="1" applyBorder="1" applyFont="1">
      <alignment horizontal="right"/>
    </xf>
    <xf borderId="18" fillId="3" fontId="6" numFmtId="0" xfId="0" applyAlignment="1" applyBorder="1" applyFont="1">
      <alignment readingOrder="0"/>
    </xf>
    <xf borderId="19" fillId="3" fontId="6" numFmtId="0" xfId="0" applyBorder="1" applyFont="1"/>
    <xf borderId="17" fillId="4" fontId="3" numFmtId="0" xfId="0" applyAlignment="1" applyBorder="1" applyFont="1">
      <alignment horizontal="right"/>
    </xf>
    <xf borderId="18" fillId="4" fontId="6" numFmtId="0" xfId="0" applyAlignment="1" applyBorder="1" applyFont="1">
      <alignment readingOrder="0"/>
    </xf>
    <xf borderId="19" fillId="4" fontId="6" numFmtId="0" xfId="0" applyBorder="1" applyFont="1"/>
    <xf borderId="17" fillId="5" fontId="3" numFmtId="0" xfId="0" applyAlignment="1" applyBorder="1" applyFont="1">
      <alignment horizontal="right"/>
    </xf>
    <xf borderId="18" fillId="5" fontId="6" numFmtId="0" xfId="0" applyAlignment="1" applyBorder="1" applyFont="1">
      <alignment readingOrder="0"/>
    </xf>
    <xf borderId="19" fillId="5" fontId="6" numFmtId="0" xfId="0" applyBorder="1" applyFont="1"/>
    <xf borderId="18" fillId="3" fontId="6" numFmtId="0" xfId="0" applyBorder="1" applyFont="1"/>
    <xf borderId="17" fillId="4" fontId="3" numFmtId="0" xfId="0" applyAlignment="1" applyBorder="1" applyFont="1">
      <alignment horizontal="right" readingOrder="0"/>
    </xf>
    <xf borderId="19" fillId="4" fontId="6" numFmtId="0" xfId="0" applyAlignment="1" applyBorder="1" applyFont="1">
      <alignment readingOrder="0"/>
    </xf>
    <xf borderId="17" fillId="5" fontId="3" numFmtId="0" xfId="0" applyAlignment="1" applyBorder="1" applyFont="1">
      <alignment horizontal="right" readingOrder="0"/>
    </xf>
    <xf borderId="19" fillId="5" fontId="6" numFmtId="0" xfId="0" applyAlignment="1" applyBorder="1" applyFont="1">
      <alignment readingOrder="0"/>
    </xf>
    <xf borderId="17" fillId="3" fontId="3" numFmtId="0" xfId="0" applyAlignment="1" applyBorder="1" applyFont="1">
      <alignment horizontal="right" readingOrder="0"/>
    </xf>
    <xf borderId="19" fillId="3" fontId="6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20" fillId="2" fontId="3" numFmtId="0" xfId="0" applyAlignment="1" applyBorder="1" applyFont="1">
      <alignment horizontal="right" readingOrder="0"/>
    </xf>
    <xf borderId="0" fillId="0" fontId="8" numFmtId="0" xfId="0" applyAlignment="1" applyFont="1">
      <alignment horizontal="right"/>
    </xf>
    <xf borderId="21" fillId="3" fontId="3" numFmtId="0" xfId="0" applyAlignment="1" applyBorder="1" applyFont="1">
      <alignment horizontal="right" readingOrder="0"/>
    </xf>
    <xf borderId="22" fillId="3" fontId="3" numFmtId="0" xfId="0" applyAlignment="1" applyBorder="1" applyFont="1">
      <alignment horizontal="right" readingOrder="0"/>
    </xf>
    <xf borderId="23" fillId="3" fontId="3" numFmtId="0" xfId="0" applyAlignment="1" applyBorder="1" applyFont="1">
      <alignment horizontal="right" readingOrder="0"/>
    </xf>
    <xf borderId="21" fillId="4" fontId="3" numFmtId="0" xfId="0" applyAlignment="1" applyBorder="1" applyFont="1">
      <alignment horizontal="right" readingOrder="0"/>
    </xf>
    <xf borderId="22" fillId="4" fontId="3" numFmtId="0" xfId="0" applyAlignment="1" applyBorder="1" applyFont="1">
      <alignment horizontal="right" readingOrder="0"/>
    </xf>
    <xf borderId="23" fillId="4" fontId="3" numFmtId="0" xfId="0" applyAlignment="1" applyBorder="1" applyFont="1">
      <alignment horizontal="right" readingOrder="0"/>
    </xf>
    <xf borderId="21" fillId="5" fontId="3" numFmtId="0" xfId="0" applyAlignment="1" applyBorder="1" applyFont="1">
      <alignment horizontal="right" readingOrder="0"/>
    </xf>
    <xf borderId="22" fillId="5" fontId="3" numFmtId="0" xfId="0" applyAlignment="1" applyBorder="1" applyFont="1">
      <alignment horizontal="right" readingOrder="0"/>
    </xf>
    <xf borderId="23" fillId="5" fontId="3" numFmtId="0" xfId="0" applyAlignment="1" applyBorder="1" applyFont="1">
      <alignment horizontal="right" readingOrder="0"/>
    </xf>
    <xf borderId="24" fillId="0" fontId="8" numFmtId="0" xfId="0" applyBorder="1" applyFont="1"/>
    <xf borderId="25" fillId="2" fontId="8" numFmtId="0" xfId="0" applyAlignment="1" applyBorder="1" applyFont="1">
      <alignment horizontal="right" readingOrder="0"/>
    </xf>
    <xf borderId="26" fillId="3" fontId="8" numFmtId="0" xfId="0" applyAlignment="1" applyBorder="1" applyFont="1">
      <alignment horizontal="right"/>
    </xf>
    <xf borderId="27" fillId="3" fontId="8" numFmtId="0" xfId="0" applyAlignment="1" applyBorder="1" applyFont="1">
      <alignment horizontal="right"/>
    </xf>
    <xf borderId="27" fillId="4" fontId="8" numFmtId="0" xfId="0" applyAlignment="1" applyBorder="1" applyFont="1">
      <alignment horizontal="right"/>
    </xf>
    <xf borderId="27" fillId="5" fontId="8" numFmtId="0" xfId="0" applyAlignment="1" applyBorder="1" applyFont="1">
      <alignment horizontal="right"/>
    </xf>
    <xf borderId="11" fillId="0" fontId="7" numFmtId="0" xfId="0" applyBorder="1" applyFont="1"/>
    <xf borderId="28" fillId="0" fontId="7" numFmtId="0" xfId="0" applyBorder="1" applyFont="1"/>
    <xf borderId="28" fillId="0" fontId="7" numFmtId="0" xfId="0" applyAlignment="1" applyBorder="1" applyFont="1">
      <alignment horizontal="right"/>
    </xf>
    <xf borderId="29" fillId="0" fontId="6" numFmtId="0" xfId="0" applyBorder="1" applyFont="1"/>
    <xf borderId="0" fillId="0" fontId="9" numFmtId="0" xfId="0" applyAlignment="1" applyFont="1">
      <alignment readingOrder="0"/>
    </xf>
    <xf borderId="1" fillId="0" fontId="6" numFmtId="0" xfId="0" applyAlignment="1" applyBorder="1" applyFont="1">
      <alignment readingOrder="0"/>
    </xf>
    <xf borderId="0" fillId="0" fontId="6" numFmtId="164" xfId="0" applyAlignment="1" applyFont="1" applyNumberFormat="1">
      <alignment horizontal="right" readingOrder="0"/>
    </xf>
    <xf borderId="0" fillId="2" fontId="6" numFmtId="9" xfId="0" applyAlignment="1" applyFont="1" applyNumberFormat="1">
      <alignment horizontal="right" readingOrder="0"/>
    </xf>
    <xf borderId="30" fillId="0" fontId="6" numFmtId="2" xfId="0" applyAlignment="1" applyBorder="1" applyFont="1" applyNumberFormat="1">
      <alignment horizontal="right"/>
    </xf>
    <xf borderId="1" fillId="0" fontId="6" numFmtId="0" xfId="0" applyBorder="1" applyFont="1"/>
    <xf borderId="0" fillId="2" fontId="6" numFmtId="164" xfId="0" applyAlignment="1" applyFont="1" applyNumberFormat="1">
      <alignment horizontal="right" readingOrder="0"/>
    </xf>
    <xf borderId="1" fillId="0" fontId="6" numFmtId="0" xfId="0" applyAlignment="1" applyBorder="1" applyFont="1">
      <alignment readingOrder="0" shrinkToFit="0" wrapText="1"/>
    </xf>
    <xf borderId="1" fillId="0" fontId="6" numFmtId="0" xfId="0" applyAlignment="1" applyBorder="1" applyFont="1">
      <alignment shrinkToFit="0" wrapText="1"/>
    </xf>
    <xf borderId="0" fillId="0" fontId="6" numFmtId="165" xfId="0" applyAlignment="1" applyFont="1" applyNumberFormat="1">
      <alignment horizontal="right" readingOrder="0"/>
    </xf>
    <xf borderId="0" fillId="2" fontId="6" numFmtId="9" xfId="0" applyAlignment="1" applyFont="1" applyNumberFormat="1">
      <alignment horizontal="right"/>
    </xf>
    <xf borderId="1" fillId="0" fontId="10" numFmtId="0" xfId="0" applyAlignment="1" applyBorder="1" applyFont="1">
      <alignment readingOrder="0"/>
    </xf>
    <xf borderId="0" fillId="2" fontId="7" numFmtId="166" xfId="0" applyFont="1" applyNumberFormat="1"/>
    <xf borderId="0" fillId="2" fontId="7" numFmtId="9" xfId="0" applyAlignment="1" applyFont="1" applyNumberFormat="1">
      <alignment readingOrder="0"/>
    </xf>
    <xf borderId="24" fillId="0" fontId="7" numFmtId="0" xfId="0" applyBorder="1" applyFont="1"/>
    <xf borderId="31" fillId="0" fontId="7" numFmtId="166" xfId="0" applyBorder="1" applyFont="1" applyNumberFormat="1"/>
    <xf borderId="31" fillId="0" fontId="7" numFmtId="9" xfId="0" applyBorder="1" applyFont="1" applyNumberFormat="1"/>
    <xf borderId="32" fillId="0" fontId="7" numFmtId="2" xfId="0" applyAlignment="1" applyBorder="1" applyFont="1" applyNumberFormat="1">
      <alignment horizontal="right"/>
    </xf>
    <xf borderId="0" fillId="0" fontId="10" numFmtId="0" xfId="0" applyAlignment="1" applyFont="1">
      <alignment readingOrder="0"/>
    </xf>
    <xf borderId="0" fillId="0" fontId="6" numFmtId="166" xfId="0" applyFont="1" applyNumberFormat="1"/>
    <xf borderId="0" fillId="0" fontId="7" numFmtId="0" xfId="0" applyFont="1"/>
    <xf borderId="28" fillId="0" fontId="7" numFmtId="9" xfId="0" applyAlignment="1" applyBorder="1" applyFont="1" applyNumberFormat="1">
      <alignment horizontal="right"/>
    </xf>
    <xf borderId="33" fillId="6" fontId="7" numFmtId="9" xfId="0" applyAlignment="1" applyBorder="1" applyFill="1" applyFont="1" applyNumberFormat="1">
      <alignment horizontal="right"/>
    </xf>
    <xf borderId="29" fillId="0" fontId="7" numFmtId="9" xfId="0" applyAlignment="1" applyBorder="1" applyFont="1" applyNumberFormat="1">
      <alignment horizontal="right"/>
    </xf>
    <xf borderId="0" fillId="6" fontId="10" numFmtId="0" xfId="0" applyAlignment="1" applyFont="1">
      <alignment readingOrder="0"/>
    </xf>
    <xf borderId="31" fillId="0" fontId="6" numFmtId="1" xfId="0" applyAlignment="1" applyBorder="1" applyFont="1" applyNumberFormat="1">
      <alignment horizontal="right"/>
    </xf>
    <xf borderId="34" fillId="6" fontId="6" numFmtId="1" xfId="0" applyAlignment="1" applyBorder="1" applyFont="1" applyNumberFormat="1">
      <alignment horizontal="right"/>
    </xf>
    <xf borderId="32" fillId="0" fontId="6" numFmtId="1" xfId="0" applyAlignment="1" applyBorder="1" applyFont="1" applyNumberFormat="1">
      <alignment horizontal="right"/>
    </xf>
    <xf borderId="35" fillId="6" fontId="6" numFmtId="0" xfId="0" applyBorder="1" applyFont="1"/>
    <xf borderId="0" fillId="0" fontId="7" numFmtId="4" xfId="0" applyAlignment="1" applyFont="1" applyNumberFormat="1">
      <alignment horizontal="right"/>
    </xf>
    <xf borderId="35" fillId="6" fontId="7" numFmtId="4" xfId="0" applyAlignment="1" applyBorder="1" applyFont="1" applyNumberFormat="1">
      <alignment horizontal="right"/>
    </xf>
    <xf borderId="0" fillId="0" fontId="6" numFmtId="0" xfId="0" applyAlignment="1" applyFont="1">
      <alignment horizontal="left"/>
    </xf>
    <xf borderId="0" fillId="0" fontId="6" numFmtId="4" xfId="0" applyAlignment="1" applyFont="1" applyNumberFormat="1">
      <alignment horizontal="right"/>
    </xf>
    <xf borderId="0" fillId="6" fontId="6" numFmtId="4" xfId="0" applyAlignment="1" applyFont="1" applyNumberFormat="1">
      <alignment horizontal="right"/>
    </xf>
    <xf borderId="36" fillId="0" fontId="7" numFmtId="0" xfId="0" applyBorder="1" applyFont="1"/>
    <xf borderId="36" fillId="0" fontId="7" numFmtId="4" xfId="0" applyAlignment="1" applyBorder="1" applyFont="1" applyNumberFormat="1">
      <alignment horizontal="right"/>
    </xf>
    <xf borderId="36" fillId="6" fontId="7" numFmtId="4" xfId="0" applyAlignment="1" applyBorder="1" applyFont="1" applyNumberFormat="1">
      <alignment horizontal="right"/>
    </xf>
    <xf borderId="35" fillId="6" fontId="6" numFmtId="4" xfId="0" applyAlignment="1" applyBorder="1" applyFont="1" applyNumberFormat="1">
      <alignment horizontal="right"/>
    </xf>
    <xf borderId="37" fillId="6" fontId="7" numFmtId="4" xfId="0" applyAlignment="1" applyBorder="1" applyFont="1" applyNumberFormat="1">
      <alignment horizontal="right"/>
    </xf>
    <xf borderId="0" fillId="2" fontId="6" numFmtId="4" xfId="0" applyAlignment="1" applyFont="1" applyNumberFormat="1">
      <alignment horizontal="right" readingOrder="0"/>
    </xf>
    <xf borderId="38" fillId="6" fontId="7" numFmtId="4" xfId="0" applyAlignment="1" applyBorder="1" applyFont="1" applyNumberFormat="1">
      <alignment horizontal="right"/>
    </xf>
    <xf borderId="39" fillId="0" fontId="7" numFmtId="0" xfId="0" applyBorder="1" applyFont="1"/>
    <xf borderId="39" fillId="0" fontId="7" numFmtId="4" xfId="0" applyAlignment="1" applyBorder="1" applyFont="1" applyNumberFormat="1">
      <alignment horizontal="right"/>
    </xf>
    <xf borderId="40" fillId="6" fontId="7" numFmtId="4" xfId="0" applyAlignment="1" applyBorder="1" applyFont="1" applyNumberFormat="1">
      <alignment horizontal="right"/>
    </xf>
    <xf borderId="0" fillId="0" fontId="8" numFmtId="0" xfId="0" applyFont="1"/>
    <xf borderId="2" fillId="0" fontId="7" numFmtId="0" xfId="0" applyAlignment="1" applyBorder="1" applyFont="1">
      <alignment readingOrder="0"/>
    </xf>
    <xf borderId="3" fillId="0" fontId="2" numFmtId="0" xfId="0" applyBorder="1" applyFont="1"/>
    <xf borderId="4" fillId="0" fontId="2" numFmtId="0" xfId="0" applyBorder="1" applyFont="1"/>
    <xf borderId="41" fillId="0" fontId="3" numFmtId="0" xfId="0" applyAlignment="1" applyBorder="1" applyFont="1">
      <alignment readingOrder="0"/>
    </xf>
    <xf borderId="42" fillId="3" fontId="7" numFmtId="0" xfId="0" applyAlignment="1" applyBorder="1" applyFont="1">
      <alignment readingOrder="0"/>
    </xf>
    <xf borderId="42" fillId="4" fontId="7" numFmtId="0" xfId="0" applyAlignment="1" applyBorder="1" applyFont="1">
      <alignment readingOrder="0"/>
    </xf>
    <xf borderId="42" fillId="5" fontId="7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43" fillId="3" fontId="3" numFmtId="167" xfId="0" applyAlignment="1" applyBorder="1" applyFont="1" applyNumberFormat="1">
      <alignment readingOrder="0"/>
    </xf>
    <xf borderId="43" fillId="4" fontId="3" numFmtId="167" xfId="0" applyAlignment="1" applyBorder="1" applyFont="1" applyNumberFormat="1">
      <alignment readingOrder="0"/>
    </xf>
    <xf borderId="43" fillId="5" fontId="3" numFmtId="167" xfId="0" applyAlignment="1" applyBorder="1" applyFont="1" applyNumberFormat="1">
      <alignment readingOrder="0"/>
    </xf>
    <xf borderId="5" fillId="0" fontId="3" numFmtId="0" xfId="0" applyAlignment="1" applyBorder="1" applyFont="1">
      <alignment readingOrder="0"/>
    </xf>
    <xf borderId="44" fillId="3" fontId="3" numFmtId="167" xfId="0" applyAlignment="1" applyBorder="1" applyFont="1" applyNumberFormat="1">
      <alignment readingOrder="0"/>
    </xf>
    <xf borderId="44" fillId="4" fontId="3" numFmtId="167" xfId="0" applyAlignment="1" applyBorder="1" applyFont="1" applyNumberFormat="1">
      <alignment readingOrder="0"/>
    </xf>
    <xf borderId="44" fillId="5" fontId="3" numFmtId="167" xfId="0" applyAlignment="1" applyBorder="1" applyFont="1" applyNumberFormat="1">
      <alignment readingOrder="0"/>
    </xf>
    <xf borderId="0" fillId="0" fontId="11" numFmtId="0" xfId="0" applyAlignment="1" applyFont="1">
      <alignment horizontal="left" shrinkToFit="1" vertical="top" wrapText="0"/>
    </xf>
    <xf borderId="0" fillId="0" fontId="7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borderId="0" fillId="0" fontId="12" numFmtId="0" xfId="0" applyAlignment="1" applyFont="1">
      <alignment shrinkToFit="0" wrapText="1"/>
    </xf>
    <xf borderId="0" fillId="0" fontId="0" numFmtId="0" xfId="0" applyAlignment="1" applyFont="1">
      <alignment shrinkToFit="0" wrapText="1"/>
    </xf>
    <xf borderId="0" fillId="0" fontId="13" numFmtId="168" xfId="0" applyAlignment="1" applyFont="1" applyNumberFormat="1">
      <alignment horizontal="right" shrinkToFit="0" wrapText="1"/>
    </xf>
    <xf borderId="0" fillId="0" fontId="13" numFmtId="169" xfId="0" applyAlignment="1" applyFont="1" applyNumberFormat="1">
      <alignment horizontal="right" shrinkToFit="0" wrapText="1"/>
    </xf>
    <xf borderId="0" fillId="0" fontId="13" numFmtId="0" xfId="0" applyAlignment="1" applyFont="1">
      <alignment shrinkToFit="0" wrapText="1"/>
    </xf>
    <xf borderId="0" fillId="0" fontId="7" numFmtId="0" xfId="0" applyAlignment="1" applyFont="1">
      <alignment horizontal="left" shrinkToFit="1" vertical="top" wrapText="0"/>
    </xf>
    <xf borderId="0" fillId="0" fontId="13" numFmtId="0" xfId="0" applyAlignment="1" applyFont="1">
      <alignment horizontal="center" shrinkToFit="0" wrapText="1"/>
    </xf>
    <xf borderId="0" fillId="0" fontId="14" numFmtId="0" xfId="0" applyAlignment="1" applyFont="1">
      <alignment horizontal="left" shrinkToFit="1" vertical="top" wrapText="0"/>
    </xf>
    <xf borderId="0" fillId="0" fontId="13" numFmtId="164" xfId="0" applyAlignment="1" applyFont="1" applyNumberFormat="1">
      <alignment horizontal="left" shrinkToFit="0" wrapText="1"/>
    </xf>
    <xf borderId="35" fillId="6" fontId="5" numFmtId="164" xfId="0" applyAlignment="1" applyBorder="1" applyFont="1" applyNumberFormat="1">
      <alignment horizontal="left" shrinkToFit="0" wrapText="1"/>
    </xf>
    <xf borderId="35" fillId="6" fontId="14" numFmtId="164" xfId="0" applyAlignment="1" applyBorder="1" applyFont="1" applyNumberFormat="1">
      <alignment horizontal="left" shrinkToFit="0" wrapText="1"/>
    </xf>
    <xf borderId="35" fillId="6" fontId="14" numFmtId="0" xfId="0" applyAlignment="1" applyBorder="1" applyFont="1">
      <alignment horizontal="center" shrinkToFit="0" wrapText="1"/>
    </xf>
    <xf borderId="0" fillId="0" fontId="13" numFmtId="169" xfId="0" applyAlignment="1" applyFont="1" applyNumberFormat="1">
      <alignment horizontal="left" shrinkToFit="0" wrapText="1"/>
    </xf>
    <xf borderId="35" fillId="6" fontId="14" numFmtId="168" xfId="0" applyAlignment="1" applyBorder="1" applyFont="1" applyNumberFormat="1">
      <alignment horizontal="right" shrinkToFit="0" wrapText="1"/>
    </xf>
    <xf borderId="35" fillId="6" fontId="14" numFmtId="169" xfId="0" applyAlignment="1" applyBorder="1" applyFont="1" applyNumberFormat="1">
      <alignment horizontal="right" shrinkToFit="0" wrapText="1"/>
    </xf>
    <xf borderId="35" fillId="6" fontId="6" numFmtId="0" xfId="0" applyAlignment="1" applyBorder="1" applyFont="1">
      <alignment shrinkToFit="0" wrapText="1"/>
    </xf>
    <xf borderId="35" fillId="6" fontId="15" numFmtId="164" xfId="0" applyAlignment="1" applyBorder="1" applyFont="1" applyNumberFormat="1">
      <alignment horizontal="center" shrinkToFit="0" wrapText="1"/>
    </xf>
    <xf borderId="35" fillId="6" fontId="15" numFmtId="0" xfId="0" applyAlignment="1" applyBorder="1" applyFont="1">
      <alignment horizontal="center" shrinkToFit="0" wrapText="1"/>
    </xf>
    <xf borderId="35" fillId="6" fontId="15" numFmtId="169" xfId="0" applyAlignment="1" applyBorder="1" applyFont="1" applyNumberFormat="1">
      <alignment horizontal="center" shrinkToFit="0" wrapText="1"/>
    </xf>
    <xf borderId="0" fillId="0" fontId="3" numFmtId="169" xfId="0" applyAlignment="1" applyFont="1" applyNumberFormat="1">
      <alignment horizontal="center" shrinkToFit="0" wrapText="1"/>
    </xf>
    <xf borderId="35" fillId="6" fontId="8" numFmtId="168" xfId="0" applyAlignment="1" applyBorder="1" applyFont="1" applyNumberFormat="1">
      <alignment horizontal="center" shrinkToFit="0" wrapText="1"/>
    </xf>
    <xf borderId="35" fillId="6" fontId="8" numFmtId="169" xfId="0" applyAlignment="1" applyBorder="1" applyFont="1" applyNumberFormat="1">
      <alignment horizontal="center" shrinkToFit="0" wrapText="1"/>
    </xf>
    <xf borderId="0" fillId="0" fontId="3" numFmtId="0" xfId="0" applyAlignment="1" applyFont="1">
      <alignment shrinkToFit="0" wrapText="1"/>
    </xf>
    <xf borderId="0" fillId="0" fontId="16" numFmtId="0" xfId="0" applyAlignment="1" applyFont="1">
      <alignment shrinkToFit="0" wrapText="1"/>
    </xf>
    <xf borderId="0" fillId="0" fontId="3" numFmtId="169" xfId="0" applyAlignment="1" applyFont="1" applyNumberFormat="1">
      <alignment horizontal="left" shrinkToFit="0" wrapText="1"/>
    </xf>
    <xf borderId="0" fillId="0" fontId="3" numFmtId="0" xfId="0" applyAlignment="1" applyFont="1">
      <alignment horizontal="center" shrinkToFit="0" wrapText="1"/>
    </xf>
    <xf borderId="0" fillId="0" fontId="3" numFmtId="169" xfId="0" applyAlignment="1" applyFont="1" applyNumberFormat="1">
      <alignment horizontal="left" readingOrder="0" shrinkToFit="0" wrapText="1"/>
    </xf>
    <xf borderId="0" fillId="0" fontId="3" numFmtId="169" xfId="0" applyAlignment="1" applyFont="1" applyNumberFormat="1">
      <alignment horizontal="right" shrinkToFit="0" wrapText="1"/>
    </xf>
    <xf borderId="0" fillId="2" fontId="3" numFmtId="169" xfId="0" applyAlignment="1" applyFont="1" applyNumberFormat="1">
      <alignment horizontal="left" shrinkToFit="0" wrapText="1"/>
    </xf>
    <xf borderId="0" fillId="0" fontId="8" numFmtId="0" xfId="0" applyAlignment="1" applyFont="1">
      <alignment shrinkToFit="0" wrapText="1"/>
    </xf>
    <xf borderId="0" fillId="0" fontId="8" numFmtId="169" xfId="0" applyAlignment="1" applyFont="1" applyNumberFormat="1">
      <alignment horizontal="left" shrinkToFit="0" wrapText="1"/>
    </xf>
    <xf borderId="0" fillId="0" fontId="8" numFmtId="169" xfId="0" applyAlignment="1" applyFont="1" applyNumberFormat="1">
      <alignment horizontal="right" shrinkToFit="0" wrapText="1"/>
    </xf>
    <xf borderId="45" fillId="0" fontId="3" numFmtId="0" xfId="0" applyAlignment="1" applyBorder="1" applyFont="1">
      <alignment shrinkToFit="0" wrapText="1"/>
    </xf>
    <xf borderId="45" fillId="0" fontId="13" numFmtId="0" xfId="0" applyAlignment="1" applyBorder="1" applyFont="1">
      <alignment shrinkToFit="0" wrapText="1"/>
    </xf>
    <xf borderId="0" fillId="2" fontId="3" numFmtId="169" xfId="0" applyAlignment="1" applyFont="1" applyNumberFormat="1">
      <alignment horizontal="left" readingOrder="0" shrinkToFit="0" wrapText="1"/>
    </xf>
    <xf borderId="35" fillId="2" fontId="3" numFmtId="0" xfId="0" applyAlignment="1" applyBorder="1" applyFont="1">
      <alignment horizontal="center" shrinkToFit="0" wrapText="1"/>
    </xf>
    <xf borderId="0" fillId="0" fontId="8" numFmtId="0" xfId="0" applyAlignment="1" applyFont="1">
      <alignment horizontal="center" shrinkToFit="0" wrapText="1"/>
    </xf>
    <xf borderId="0" fillId="0" fontId="17" numFmtId="169" xfId="0" applyAlignment="1" applyFont="1" applyNumberFormat="1">
      <alignment horizontal="left" shrinkToFit="0" wrapText="1"/>
    </xf>
    <xf borderId="0" fillId="0" fontId="17" numFmtId="0" xfId="0" applyAlignment="1" applyFont="1">
      <alignment horizontal="center" shrinkToFit="0" wrapText="1"/>
    </xf>
    <xf borderId="0" fillId="0" fontId="3" numFmtId="0" xfId="0" applyAlignment="1" applyFont="1">
      <alignment horizontal="left" shrinkToFit="0" wrapText="1"/>
    </xf>
    <xf borderId="0" fillId="2" fontId="3" numFmtId="0" xfId="0" applyAlignment="1" applyFont="1">
      <alignment horizontal="center" readingOrder="0" shrinkToFit="0" wrapText="1"/>
    </xf>
    <xf borderId="0" fillId="0" fontId="8" numFmtId="0" xfId="0" applyAlignment="1" applyFont="1">
      <alignment horizontal="left" shrinkToFit="0" wrapText="1"/>
    </xf>
    <xf borderId="0" fillId="0" fontId="3" numFmtId="0" xfId="0" applyAlignment="1" applyFont="1">
      <alignment readingOrder="0" shrinkToFit="0" wrapText="1"/>
    </xf>
    <xf borderId="35" fillId="2" fontId="3" numFmtId="0" xfId="0" applyAlignment="1" applyBorder="1" applyFont="1">
      <alignment horizontal="center" readingOrder="0" shrinkToFit="0" wrapText="1"/>
    </xf>
    <xf borderId="0" fillId="0" fontId="18" numFmtId="0" xfId="0" applyAlignment="1" applyFont="1">
      <alignment shrinkToFit="0" wrapText="1"/>
    </xf>
    <xf borderId="0" fillId="0" fontId="3" numFmtId="169" xfId="0" applyAlignment="1" applyFont="1" applyNumberFormat="1">
      <alignment shrinkToFit="0" wrapText="1"/>
    </xf>
    <xf borderId="0" fillId="0" fontId="3" numFmtId="168" xfId="0" applyAlignment="1" applyFont="1" applyNumberFormat="1">
      <alignment horizontal="right" shrinkToFit="0" wrapText="1"/>
    </xf>
    <xf borderId="0" fillId="0" fontId="3" numFmtId="164" xfId="0" applyAlignment="1" applyFont="1" applyNumberFormat="1">
      <alignment shrinkToFit="0" wrapText="1"/>
    </xf>
    <xf borderId="0" fillId="0" fontId="19" numFmtId="0" xfId="0" applyFont="1"/>
    <xf borderId="0" fillId="0" fontId="20" numFmtId="0" xfId="0" applyFont="1"/>
    <xf borderId="0" fillId="0" fontId="20" numFmtId="0" xfId="0" applyAlignment="1" applyFont="1">
      <alignment horizontal="center"/>
    </xf>
    <xf borderId="35" fillId="7" fontId="8" numFmtId="0" xfId="0" applyBorder="1" applyFill="1" applyFont="1"/>
    <xf borderId="35" fillId="7" fontId="8" numFmtId="9" xfId="0" applyBorder="1" applyFont="1" applyNumberFormat="1"/>
    <xf borderId="35" fillId="8" fontId="8" numFmtId="9" xfId="0" applyBorder="1" applyFill="1" applyFont="1" applyNumberFormat="1"/>
    <xf borderId="18" fillId="0" fontId="8" numFmtId="0" xfId="0" applyBorder="1" applyFont="1"/>
    <xf borderId="18" fillId="0" fontId="3" numFmtId="169" xfId="0" applyBorder="1" applyFont="1" applyNumberFormat="1"/>
    <xf borderId="0" fillId="0" fontId="6" numFmtId="0" xfId="0" applyAlignment="1" applyFont="1">
      <alignment horizontal="left" shrinkToFit="0" wrapText="1"/>
    </xf>
    <xf borderId="18" fillId="0" fontId="21" numFmtId="0" xfId="0" applyBorder="1" applyFont="1"/>
    <xf borderId="18" fillId="0" fontId="21" numFmtId="169" xfId="0" applyBorder="1" applyFont="1" applyNumberFormat="1"/>
    <xf borderId="18" fillId="0" fontId="22" numFmtId="169" xfId="0" applyBorder="1" applyFont="1" applyNumberFormat="1"/>
    <xf borderId="18" fillId="0" fontId="7" numFmtId="169" xfId="0" applyBorder="1" applyFont="1" applyNumberFormat="1"/>
    <xf borderId="0" fillId="0" fontId="19" numFmtId="169" xfId="0" applyFont="1" applyNumberFormat="1"/>
    <xf borderId="35" fillId="7" fontId="3" numFmtId="169" xfId="0" applyBorder="1" applyFont="1" applyNumberFormat="1"/>
    <xf borderId="35" fillId="8" fontId="8" numFmtId="0" xfId="0" applyBorder="1" applyFont="1"/>
    <xf borderId="0" fillId="0" fontId="23" numFmtId="0" xfId="0" applyFont="1"/>
    <xf borderId="35" fillId="2" fontId="7" numFmtId="0" xfId="0" applyAlignment="1" applyBorder="1" applyFont="1">
      <alignment horizontal="center"/>
    </xf>
    <xf borderId="18" fillId="2" fontId="3" numFmtId="0" xfId="0" applyBorder="1" applyFont="1"/>
    <xf borderId="18" fillId="0" fontId="6" numFmtId="169" xfId="0" applyBorder="1" applyFont="1" applyNumberFormat="1"/>
    <xf borderId="35" fillId="2" fontId="6" numFmtId="9" xfId="0" applyAlignment="1" applyBorder="1" applyFont="1" applyNumberFormat="1">
      <alignment horizontal="center" readingOrder="0"/>
    </xf>
    <xf borderId="18" fillId="2" fontId="3" numFmtId="0" xfId="0" applyAlignment="1" applyBorder="1" applyFont="1">
      <alignment readingOrder="0"/>
    </xf>
    <xf borderId="18" fillId="2" fontId="3" numFmtId="0" xfId="0" applyAlignment="1" applyBorder="1" applyFont="1">
      <alignment readingOrder="0" shrinkToFit="0" wrapText="1"/>
    </xf>
    <xf borderId="0" fillId="2" fontId="24" numFmtId="0" xfId="0" applyAlignment="1" applyFont="1">
      <alignment readingOrder="0"/>
    </xf>
    <xf borderId="0" fillId="0" fontId="21" numFmtId="0" xfId="0" applyFont="1"/>
    <xf borderId="35" fillId="2" fontId="6" numFmtId="9" xfId="0" applyAlignment="1" applyBorder="1" applyFont="1" applyNumberFormat="1">
      <alignment horizontal="center"/>
    </xf>
    <xf borderId="0" fillId="0" fontId="25" numFmtId="0" xfId="0" applyFont="1"/>
    <xf borderId="0" fillId="0" fontId="0" numFmtId="0" xfId="0" applyFont="1"/>
    <xf borderId="0" fillId="0" fontId="26" numFmtId="0" xfId="0" applyFont="1"/>
    <xf borderId="0" fillId="0" fontId="27" numFmtId="166" xfId="0" applyFont="1" applyNumberFormat="1"/>
    <xf borderId="0" fillId="0" fontId="27" numFmtId="0" xfId="0" applyFont="1"/>
    <xf borderId="46" fillId="0" fontId="16" numFmtId="0" xfId="0" applyAlignment="1" applyBorder="1" applyFont="1">
      <alignment shrinkToFit="0" vertical="center" wrapText="1"/>
    </xf>
    <xf borderId="0" fillId="0" fontId="26" numFmtId="166" xfId="0" applyFont="1" applyNumberFormat="1"/>
    <xf borderId="47" fillId="0" fontId="0" numFmtId="0" xfId="0" applyAlignment="1" applyBorder="1" applyFont="1">
      <alignment horizontal="left" shrinkToFit="0" vertical="center" wrapText="1"/>
    </xf>
    <xf borderId="0" fillId="0" fontId="26" numFmtId="170" xfId="0" applyFont="1" applyNumberFormat="1"/>
    <xf borderId="48" fillId="0" fontId="0" numFmtId="0" xfId="0" applyAlignment="1" applyBorder="1" applyFont="1">
      <alignment horizontal="left" shrinkToFit="0" vertical="center" wrapText="1"/>
    </xf>
    <xf borderId="49" fillId="0" fontId="16" numFmtId="0" xfId="0" applyAlignment="1" applyBorder="1" applyFont="1">
      <alignment shrinkToFit="0" vertical="center" wrapText="1"/>
    </xf>
    <xf borderId="39" fillId="0" fontId="26" numFmtId="166" xfId="0" applyBorder="1" applyFont="1" applyNumberFormat="1"/>
    <xf borderId="47" fillId="0" fontId="0" numFmtId="0" xfId="0" applyAlignment="1" applyBorder="1" applyFont="1">
      <alignment shrinkToFit="0" vertical="center" wrapText="1"/>
    </xf>
    <xf borderId="47" fillId="0" fontId="16" numFmtId="0" xfId="0" applyAlignment="1" applyBorder="1" applyFont="1">
      <alignment shrinkToFit="0" vertical="center" wrapText="1"/>
    </xf>
    <xf borderId="47" fillId="0" fontId="28" numFmtId="0" xfId="0" applyAlignment="1" applyBorder="1" applyFont="1">
      <alignment horizontal="left" shrinkToFit="0" vertical="center" wrapText="1"/>
    </xf>
    <xf borderId="47" fillId="0" fontId="28" numFmtId="0" xfId="0" applyAlignment="1" applyBorder="1" applyFont="1">
      <alignment shrinkToFit="0" vertical="center" wrapText="1"/>
    </xf>
    <xf borderId="48" fillId="0" fontId="0" numFmtId="0" xfId="0" applyAlignment="1" applyBorder="1" applyFont="1">
      <alignment shrinkToFit="0" vertical="center" wrapText="1"/>
    </xf>
    <xf borderId="0" fillId="0" fontId="26" numFmtId="171" xfId="0" applyFont="1" applyNumberFormat="1"/>
  </cellXfs>
  <cellStyles count="1">
    <cellStyle xfId="0" name="Normal" builtinId="0"/>
  </cellStyles>
  <dxfs count="1">
    <dxf>
      <font>
        <color rgb="FF000000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2">
      <c r="A2" s="1" t="s">
        <v>0</v>
      </c>
    </row>
    <row r="3">
      <c r="A3" s="2" t="s">
        <v>1</v>
      </c>
    </row>
    <row r="4">
      <c r="A4" s="3" t="s">
        <v>2</v>
      </c>
    </row>
    <row r="5">
      <c r="A5" s="3" t="s">
        <v>3</v>
      </c>
    </row>
    <row r="6">
      <c r="A6" s="4" t="s">
        <v>4</v>
      </c>
    </row>
    <row r="7">
      <c r="A7" s="4" t="s">
        <v>5</v>
      </c>
    </row>
    <row r="8">
      <c r="A8" s="4" t="s">
        <v>6</v>
      </c>
    </row>
    <row r="9">
      <c r="A9" s="2" t="s">
        <v>7</v>
      </c>
    </row>
    <row r="11">
      <c r="A11" s="1" t="s">
        <v>8</v>
      </c>
    </row>
    <row r="12">
      <c r="A12" s="2" t="s">
        <v>9</v>
      </c>
    </row>
    <row r="13">
      <c r="A13" s="5"/>
    </row>
    <row r="15">
      <c r="A15" s="1" t="s">
        <v>10</v>
      </c>
    </row>
    <row r="16">
      <c r="A16" s="2" t="s">
        <v>11</v>
      </c>
    </row>
    <row r="17">
      <c r="A17" s="2" t="s">
        <v>12</v>
      </c>
    </row>
    <row r="20">
      <c r="A20" s="1" t="s">
        <v>13</v>
      </c>
    </row>
    <row r="21">
      <c r="A21" s="2" t="s">
        <v>14</v>
      </c>
    </row>
    <row r="23">
      <c r="A23" s="6" t="s">
        <v>15</v>
      </c>
      <c r="B23" s="7"/>
      <c r="C23" s="7"/>
      <c r="D23" s="8"/>
    </row>
    <row r="24">
      <c r="A24" s="9"/>
      <c r="B24" s="10"/>
      <c r="C24" s="10"/>
      <c r="D24" s="11"/>
    </row>
  </sheetData>
  <mergeCells count="1">
    <mergeCell ref="A23:D2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71"/>
    <col customWidth="1" min="2" max="2" width="16.29"/>
    <col customWidth="1" min="3" max="5" width="11.43"/>
    <col customWidth="1" min="6" max="6" width="11.14"/>
    <col customWidth="1" min="7" max="8" width="11.43"/>
    <col customWidth="1" min="9" max="9" width="12.14"/>
    <col customWidth="1" min="10" max="13" width="11.43"/>
    <col customWidth="1" min="14" max="14" width="79.57"/>
    <col customWidth="1" min="15" max="15" width="6.14"/>
    <col customWidth="1" min="16" max="26" width="13.29"/>
  </cols>
  <sheetData>
    <row r="1" ht="15.0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  <c r="Z1" s="14"/>
    </row>
    <row r="2" ht="15.0" customHeight="1">
      <c r="A2" s="13"/>
      <c r="B2" s="13"/>
      <c r="C2" s="13"/>
      <c r="D2" s="15" t="s">
        <v>17</v>
      </c>
      <c r="E2" s="16"/>
      <c r="F2" s="16"/>
      <c r="G2" s="16"/>
      <c r="H2" s="16"/>
      <c r="I2" s="16"/>
      <c r="J2" s="16"/>
      <c r="K2" s="16"/>
      <c r="L2" s="17"/>
      <c r="M2" s="13"/>
      <c r="N2" s="18" t="s">
        <v>18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4"/>
    </row>
    <row r="3" ht="45.75" customHeight="1">
      <c r="A3" s="19" t="s">
        <v>19</v>
      </c>
      <c r="B3" s="20" t="s">
        <v>20</v>
      </c>
      <c r="C3" s="21"/>
      <c r="D3" s="22" t="s">
        <v>21</v>
      </c>
      <c r="E3" s="23" t="s">
        <v>22</v>
      </c>
      <c r="F3" s="24" t="s">
        <v>23</v>
      </c>
      <c r="G3" s="25" t="s">
        <v>21</v>
      </c>
      <c r="H3" s="26" t="s">
        <v>22</v>
      </c>
      <c r="I3" s="27" t="s">
        <v>23</v>
      </c>
      <c r="J3" s="28" t="s">
        <v>21</v>
      </c>
      <c r="K3" s="29" t="s">
        <v>22</v>
      </c>
      <c r="L3" s="30" t="s">
        <v>23</v>
      </c>
      <c r="M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4"/>
    </row>
    <row r="4" ht="15.0" customHeight="1">
      <c r="A4" s="3" t="s">
        <v>2</v>
      </c>
      <c r="B4" s="31">
        <v>0.0</v>
      </c>
      <c r="C4" s="13"/>
      <c r="D4" s="32">
        <v>40.0</v>
      </c>
      <c r="E4" s="33">
        <v>67.0</v>
      </c>
      <c r="F4" s="34">
        <v>85.0</v>
      </c>
      <c r="G4" s="35">
        <v>40.0</v>
      </c>
      <c r="H4" s="36">
        <v>67.0</v>
      </c>
      <c r="I4" s="37">
        <v>85.0</v>
      </c>
      <c r="J4" s="38">
        <v>40.0</v>
      </c>
      <c r="K4" s="39">
        <v>67.0</v>
      </c>
      <c r="L4" s="40">
        <v>85.0</v>
      </c>
      <c r="M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4"/>
    </row>
    <row r="5" ht="15.0" customHeight="1">
      <c r="A5" s="3" t="s">
        <v>3</v>
      </c>
      <c r="B5" s="31">
        <v>0.0</v>
      </c>
      <c r="C5" s="13"/>
      <c r="D5" s="32">
        <v>5.0</v>
      </c>
      <c r="E5" s="41">
        <v>5.0</v>
      </c>
      <c r="F5" s="34">
        <v>5.0</v>
      </c>
      <c r="G5" s="42">
        <v>8.0</v>
      </c>
      <c r="H5" s="36">
        <v>8.0</v>
      </c>
      <c r="I5" s="43">
        <v>8.0</v>
      </c>
      <c r="J5" s="44">
        <v>10.0</v>
      </c>
      <c r="K5" s="39">
        <v>10.0</v>
      </c>
      <c r="L5" s="45">
        <v>10.0</v>
      </c>
      <c r="M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  <c r="Z5" s="14"/>
    </row>
    <row r="6" ht="15.0" customHeight="1">
      <c r="A6" s="4" t="s">
        <v>4</v>
      </c>
      <c r="B6" s="31">
        <v>0.0</v>
      </c>
      <c r="C6" s="13"/>
      <c r="D6" s="46">
        <v>-23.0</v>
      </c>
      <c r="E6" s="33">
        <v>-38.0</v>
      </c>
      <c r="F6" s="47">
        <v>-38.0</v>
      </c>
      <c r="G6" s="42">
        <v>-30.0</v>
      </c>
      <c r="H6" s="36">
        <v>-44.0</v>
      </c>
      <c r="I6" s="43">
        <v>-44.0</v>
      </c>
      <c r="J6" s="44">
        <v>-30.0</v>
      </c>
      <c r="K6" s="39">
        <v>-48.0</v>
      </c>
      <c r="L6" s="45">
        <v>-48.0</v>
      </c>
      <c r="M6" s="13"/>
      <c r="N6" s="48" t="s">
        <v>24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4"/>
    </row>
    <row r="7" ht="15.0" customHeight="1">
      <c r="A7" s="4" t="s">
        <v>5</v>
      </c>
      <c r="B7" s="49">
        <v>0.0</v>
      </c>
      <c r="C7" s="50"/>
      <c r="D7" s="51">
        <v>-20.0</v>
      </c>
      <c r="E7" s="52">
        <v>-20.0</v>
      </c>
      <c r="F7" s="53">
        <v>-20.0</v>
      </c>
      <c r="G7" s="54">
        <v>-32.0</v>
      </c>
      <c r="H7" s="55">
        <v>-32.0</v>
      </c>
      <c r="I7" s="56">
        <v>-32.0</v>
      </c>
      <c r="J7" s="57">
        <v>-40.0</v>
      </c>
      <c r="K7" s="58">
        <v>-40.0</v>
      </c>
      <c r="L7" s="59">
        <v>-40.0</v>
      </c>
      <c r="M7" s="13"/>
      <c r="N7" s="2" t="s">
        <v>25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</row>
    <row r="8" ht="15.0" customHeight="1">
      <c r="A8" s="4" t="s">
        <v>6</v>
      </c>
      <c r="B8" s="49">
        <v>0.0</v>
      </c>
      <c r="C8" s="50"/>
      <c r="D8" s="51">
        <v>-16.0</v>
      </c>
      <c r="E8" s="51">
        <v>-16.0</v>
      </c>
      <c r="F8" s="51">
        <v>-16.0</v>
      </c>
      <c r="G8" s="54">
        <v>-20.0</v>
      </c>
      <c r="H8" s="54">
        <v>-20.0</v>
      </c>
      <c r="I8" s="54">
        <v>-20.0</v>
      </c>
      <c r="J8" s="57">
        <v>-20.0</v>
      </c>
      <c r="K8" s="57">
        <v>-20.0</v>
      </c>
      <c r="L8" s="57">
        <v>-20.0</v>
      </c>
      <c r="M8" s="13"/>
      <c r="N8" s="48" t="s">
        <v>26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4"/>
    </row>
    <row r="9" ht="15.0" customHeight="1">
      <c r="A9" s="60" t="s">
        <v>27</v>
      </c>
      <c r="B9" s="61">
        <v>0.0</v>
      </c>
      <c r="C9" s="50"/>
      <c r="D9" s="62">
        <f t="shared" ref="D9:L9" si="1">D4*D5+D6+D7+D8</f>
        <v>141</v>
      </c>
      <c r="E9" s="63">
        <f t="shared" si="1"/>
        <v>261</v>
      </c>
      <c r="F9" s="63">
        <f t="shared" si="1"/>
        <v>351</v>
      </c>
      <c r="G9" s="64">
        <f t="shared" si="1"/>
        <v>238</v>
      </c>
      <c r="H9" s="64">
        <f t="shared" si="1"/>
        <v>440</v>
      </c>
      <c r="I9" s="64">
        <f t="shared" si="1"/>
        <v>584</v>
      </c>
      <c r="J9" s="65">
        <f t="shared" si="1"/>
        <v>310</v>
      </c>
      <c r="K9" s="65">
        <f t="shared" si="1"/>
        <v>562</v>
      </c>
      <c r="L9" s="65">
        <f t="shared" si="1"/>
        <v>742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  <c r="Z9" s="14"/>
    </row>
    <row r="10" ht="15.0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4"/>
      <c r="Z10" s="14"/>
    </row>
    <row r="11" ht="15.0" customHeight="1">
      <c r="A11" s="66" t="s">
        <v>28</v>
      </c>
      <c r="B11" s="67" t="s">
        <v>29</v>
      </c>
      <c r="C11" s="68" t="s">
        <v>30</v>
      </c>
      <c r="D11" s="69"/>
      <c r="E11" s="13"/>
      <c r="F11" s="13"/>
      <c r="G11" s="13"/>
      <c r="H11" s="13"/>
      <c r="I11" s="70" t="s">
        <v>31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4"/>
      <c r="Z11" s="14"/>
    </row>
    <row r="12" ht="15.0" customHeight="1">
      <c r="A12" s="71" t="s">
        <v>32</v>
      </c>
      <c r="B12" s="72">
        <v>40.0</v>
      </c>
      <c r="C12" s="73">
        <v>0.1</v>
      </c>
      <c r="D12" s="74">
        <f t="shared" ref="D12:D17" si="2">B12*C12</f>
        <v>4</v>
      </c>
      <c r="E12" s="48" t="s">
        <v>33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4"/>
      <c r="Z12" s="14"/>
    </row>
    <row r="13" ht="15.0" customHeight="1">
      <c r="A13" s="75" t="s">
        <v>34</v>
      </c>
      <c r="B13" s="76">
        <v>25.0</v>
      </c>
      <c r="C13" s="73">
        <v>0.47</v>
      </c>
      <c r="D13" s="74">
        <f t="shared" si="2"/>
        <v>11.75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</row>
    <row r="14" ht="15.0" customHeight="1">
      <c r="A14" s="77" t="s">
        <v>35</v>
      </c>
      <c r="B14" s="76">
        <v>22.0</v>
      </c>
      <c r="C14" s="73">
        <v>0.1</v>
      </c>
      <c r="D14" s="74">
        <f t="shared" si="2"/>
        <v>2.2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4"/>
      <c r="Z14" s="14"/>
    </row>
    <row r="15" ht="15.0" customHeight="1">
      <c r="A15" s="78" t="s">
        <v>36</v>
      </c>
      <c r="B15" s="76">
        <v>20.0</v>
      </c>
      <c r="C15" s="73">
        <v>0.28</v>
      </c>
      <c r="D15" s="74">
        <f t="shared" si="2"/>
        <v>5.6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4"/>
      <c r="Z15" s="14"/>
    </row>
    <row r="16" ht="15.0" customHeight="1">
      <c r="A16" s="77" t="s">
        <v>37</v>
      </c>
      <c r="B16" s="79">
        <v>7.5</v>
      </c>
      <c r="C16" s="80">
        <v>0.05</v>
      </c>
      <c r="D16" s="74">
        <f t="shared" si="2"/>
        <v>0.375</v>
      </c>
      <c r="E16" s="48" t="s">
        <v>38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/>
      <c r="Z16" s="14"/>
    </row>
    <row r="17" ht="15.0" customHeight="1">
      <c r="A17" s="81" t="s">
        <v>39</v>
      </c>
      <c r="B17" s="82"/>
      <c r="C17" s="83">
        <v>0.0</v>
      </c>
      <c r="D17" s="74">
        <f t="shared" si="2"/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4"/>
      <c r="Z17" s="14"/>
    </row>
    <row r="18" ht="15.0" customHeight="1">
      <c r="A18" s="84" t="s">
        <v>40</v>
      </c>
      <c r="B18" s="85"/>
      <c r="C18" s="86">
        <f>SUM(C12:C17)</f>
        <v>1</v>
      </c>
      <c r="D18" s="87">
        <f>SUM(D12:D16)</f>
        <v>23.925</v>
      </c>
      <c r="E18" s="88" t="s">
        <v>41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14"/>
    </row>
    <row r="19" ht="15.0" customHeight="1">
      <c r="A19" s="13"/>
      <c r="B19" s="8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9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  <c r="Z19" s="14"/>
    </row>
    <row r="20" ht="15.0" customHeight="1">
      <c r="A20" s="66" t="s">
        <v>42</v>
      </c>
      <c r="B20" s="91">
        <v>0.1</v>
      </c>
      <c r="C20" s="91">
        <v>0.2</v>
      </c>
      <c r="D20" s="92">
        <v>0.3</v>
      </c>
      <c r="E20" s="91">
        <v>0.4</v>
      </c>
      <c r="F20" s="91">
        <v>0.42</v>
      </c>
      <c r="G20" s="91">
        <v>0.46</v>
      </c>
      <c r="H20" s="91">
        <v>0.5</v>
      </c>
      <c r="I20" s="91">
        <v>0.6</v>
      </c>
      <c r="J20" s="91">
        <v>0.7</v>
      </c>
      <c r="K20" s="91">
        <v>0.8</v>
      </c>
      <c r="L20" s="91">
        <v>0.9</v>
      </c>
      <c r="M20" s="93">
        <v>1.0</v>
      </c>
      <c r="N20" s="94" t="s">
        <v>43</v>
      </c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4"/>
    </row>
    <row r="21" ht="15.0" customHeight="1">
      <c r="A21" s="84" t="s">
        <v>44</v>
      </c>
      <c r="B21" s="95">
        <f t="shared" ref="B21:M21" si="3">$B$9*B20</f>
        <v>0</v>
      </c>
      <c r="C21" s="95">
        <f t="shared" si="3"/>
        <v>0</v>
      </c>
      <c r="D21" s="96">
        <f t="shared" si="3"/>
        <v>0</v>
      </c>
      <c r="E21" s="95">
        <f t="shared" si="3"/>
        <v>0</v>
      </c>
      <c r="F21" s="95">
        <f t="shared" si="3"/>
        <v>0</v>
      </c>
      <c r="G21" s="95">
        <f t="shared" si="3"/>
        <v>0</v>
      </c>
      <c r="H21" s="95">
        <f t="shared" si="3"/>
        <v>0</v>
      </c>
      <c r="I21" s="95">
        <f t="shared" si="3"/>
        <v>0</v>
      </c>
      <c r="J21" s="95">
        <f t="shared" si="3"/>
        <v>0</v>
      </c>
      <c r="K21" s="95">
        <f t="shared" si="3"/>
        <v>0</v>
      </c>
      <c r="L21" s="95">
        <f t="shared" si="3"/>
        <v>0</v>
      </c>
      <c r="M21" s="97">
        <f t="shared" si="3"/>
        <v>0</v>
      </c>
      <c r="N21" s="13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14"/>
    </row>
    <row r="22" ht="15.0" customHeight="1">
      <c r="A22" s="13"/>
      <c r="B22" s="13"/>
      <c r="C22" s="13"/>
      <c r="D22" s="9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4"/>
      <c r="Z22" s="14"/>
    </row>
    <row r="23" ht="15.0" customHeight="1">
      <c r="A23" s="90" t="s">
        <v>45</v>
      </c>
      <c r="B23" s="99">
        <f t="shared" ref="B23:M23" si="4">$D$18*B21</f>
        <v>0</v>
      </c>
      <c r="C23" s="99">
        <f t="shared" si="4"/>
        <v>0</v>
      </c>
      <c r="D23" s="100">
        <f t="shared" si="4"/>
        <v>0</v>
      </c>
      <c r="E23" s="99">
        <f t="shared" si="4"/>
        <v>0</v>
      </c>
      <c r="F23" s="99">
        <f t="shared" si="4"/>
        <v>0</v>
      </c>
      <c r="G23" s="99">
        <f t="shared" si="4"/>
        <v>0</v>
      </c>
      <c r="H23" s="99">
        <f t="shared" si="4"/>
        <v>0</v>
      </c>
      <c r="I23" s="99">
        <f t="shared" si="4"/>
        <v>0</v>
      </c>
      <c r="J23" s="99">
        <f t="shared" si="4"/>
        <v>0</v>
      </c>
      <c r="K23" s="99">
        <f t="shared" si="4"/>
        <v>0</v>
      </c>
      <c r="L23" s="99">
        <f t="shared" si="4"/>
        <v>0</v>
      </c>
      <c r="M23" s="99">
        <f t="shared" si="4"/>
        <v>0</v>
      </c>
      <c r="N23" s="13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4"/>
      <c r="Z23" s="14"/>
    </row>
    <row r="24" ht="15.0" customHeight="1">
      <c r="A24" s="101" t="s">
        <v>46</v>
      </c>
      <c r="B24" s="102">
        <f t="shared" ref="B24:M24" si="5">sum(B21*0.9)*2</f>
        <v>0</v>
      </c>
      <c r="C24" s="102">
        <f t="shared" si="5"/>
        <v>0</v>
      </c>
      <c r="D24" s="103">
        <f t="shared" si="5"/>
        <v>0</v>
      </c>
      <c r="E24" s="102">
        <f t="shared" si="5"/>
        <v>0</v>
      </c>
      <c r="F24" s="102">
        <f t="shared" si="5"/>
        <v>0</v>
      </c>
      <c r="G24" s="102">
        <f t="shared" si="5"/>
        <v>0</v>
      </c>
      <c r="H24" s="102">
        <f t="shared" si="5"/>
        <v>0</v>
      </c>
      <c r="I24" s="102">
        <f t="shared" si="5"/>
        <v>0</v>
      </c>
      <c r="J24" s="102">
        <f t="shared" si="5"/>
        <v>0</v>
      </c>
      <c r="K24" s="102">
        <f t="shared" si="5"/>
        <v>0</v>
      </c>
      <c r="L24" s="102">
        <f t="shared" si="5"/>
        <v>0</v>
      </c>
      <c r="M24" s="102">
        <f t="shared" si="5"/>
        <v>0</v>
      </c>
      <c r="N24" s="13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4"/>
      <c r="Z24" s="14"/>
    </row>
    <row r="25" ht="15.0" customHeight="1">
      <c r="A25" s="48" t="s">
        <v>47</v>
      </c>
      <c r="B25" s="102">
        <f>sum(B21*C12)*3</f>
        <v>0</v>
      </c>
      <c r="C25" s="102">
        <f>sum(C21*C12)*3</f>
        <v>0</v>
      </c>
      <c r="D25" s="103">
        <f>sum(D21*C12)*3</f>
        <v>0</v>
      </c>
      <c r="E25" s="102">
        <f>sum(E21*C12)*3</f>
        <v>0</v>
      </c>
      <c r="F25" s="102">
        <f>sum(F21*C12)*3</f>
        <v>0</v>
      </c>
      <c r="G25" s="102">
        <f>sum(G21*C12)*3</f>
        <v>0</v>
      </c>
      <c r="H25" s="102">
        <f>sum(H21*C12)*3</f>
        <v>0</v>
      </c>
      <c r="I25" s="102">
        <f>sum(I21*C12)*3</f>
        <v>0</v>
      </c>
      <c r="J25" s="102">
        <f>sum(J21*C12)*3</f>
        <v>0</v>
      </c>
      <c r="K25" s="102">
        <f>sum(K21*C12)*3</f>
        <v>0</v>
      </c>
      <c r="L25" s="102">
        <f>sum(L21*C12)*3</f>
        <v>0</v>
      </c>
      <c r="M25" s="102">
        <f>sum(M21*C12)*3</f>
        <v>0</v>
      </c>
      <c r="N25" s="102">
        <f>sum(N9*O12)*3</f>
        <v>0</v>
      </c>
      <c r="O25" s="14"/>
      <c r="P25" s="13"/>
      <c r="Q25" s="13"/>
      <c r="R25" s="13"/>
      <c r="S25" s="13"/>
      <c r="T25" s="13"/>
      <c r="U25" s="13"/>
      <c r="V25" s="13"/>
      <c r="W25" s="13"/>
      <c r="X25" s="13"/>
      <c r="Y25" s="14"/>
      <c r="Z25" s="14"/>
    </row>
    <row r="26" ht="15.0" customHeight="1">
      <c r="A26" s="104" t="s">
        <v>48</v>
      </c>
      <c r="B26" s="105">
        <f t="shared" ref="B26:M26" si="6">SUM(B23-B24-B25)</f>
        <v>0</v>
      </c>
      <c r="C26" s="105">
        <f t="shared" si="6"/>
        <v>0</v>
      </c>
      <c r="D26" s="106">
        <f t="shared" si="6"/>
        <v>0</v>
      </c>
      <c r="E26" s="105">
        <f t="shared" si="6"/>
        <v>0</v>
      </c>
      <c r="F26" s="105">
        <f t="shared" si="6"/>
        <v>0</v>
      </c>
      <c r="G26" s="105">
        <f t="shared" si="6"/>
        <v>0</v>
      </c>
      <c r="H26" s="105">
        <f t="shared" si="6"/>
        <v>0</v>
      </c>
      <c r="I26" s="105">
        <f t="shared" si="6"/>
        <v>0</v>
      </c>
      <c r="J26" s="105">
        <f t="shared" si="6"/>
        <v>0</v>
      </c>
      <c r="K26" s="105">
        <f t="shared" si="6"/>
        <v>0</v>
      </c>
      <c r="L26" s="105">
        <f t="shared" si="6"/>
        <v>0</v>
      </c>
      <c r="M26" s="105">
        <f t="shared" si="6"/>
        <v>0</v>
      </c>
      <c r="N26" s="13"/>
      <c r="O26" s="14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14"/>
    </row>
    <row r="27" ht="15.0" customHeight="1">
      <c r="A27" s="90"/>
      <c r="B27" s="102"/>
      <c r="C27" s="102"/>
      <c r="D27" s="107"/>
      <c r="E27" s="102"/>
      <c r="F27" s="102"/>
      <c r="G27" s="102"/>
      <c r="H27" s="102"/>
      <c r="I27" s="102"/>
      <c r="J27" s="102"/>
      <c r="K27" s="102"/>
      <c r="L27" s="102"/>
      <c r="M27" s="102"/>
      <c r="N27" s="13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4"/>
      <c r="Z27" s="14"/>
    </row>
    <row r="28" ht="15.0" customHeight="1">
      <c r="A28" s="101" t="s">
        <v>49</v>
      </c>
      <c r="B28" s="102">
        <f t="shared" ref="B28:M28" si="7">B26*0.15</f>
        <v>0</v>
      </c>
      <c r="C28" s="102">
        <f t="shared" si="7"/>
        <v>0</v>
      </c>
      <c r="D28" s="107">
        <f t="shared" si="7"/>
        <v>0</v>
      </c>
      <c r="E28" s="102">
        <f t="shared" si="7"/>
        <v>0</v>
      </c>
      <c r="F28" s="102">
        <f t="shared" si="7"/>
        <v>0</v>
      </c>
      <c r="G28" s="102">
        <f t="shared" si="7"/>
        <v>0</v>
      </c>
      <c r="H28" s="102">
        <f t="shared" si="7"/>
        <v>0</v>
      </c>
      <c r="I28" s="102">
        <f t="shared" si="7"/>
        <v>0</v>
      </c>
      <c r="J28" s="102">
        <f t="shared" si="7"/>
        <v>0</v>
      </c>
      <c r="K28" s="102">
        <f t="shared" si="7"/>
        <v>0</v>
      </c>
      <c r="L28" s="102">
        <f t="shared" si="7"/>
        <v>0</v>
      </c>
      <c r="M28" s="102">
        <f t="shared" si="7"/>
        <v>0</v>
      </c>
      <c r="N28" s="13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4"/>
      <c r="Z28" s="14"/>
    </row>
    <row r="29" ht="15.0" customHeight="1">
      <c r="A29" s="101" t="s">
        <v>50</v>
      </c>
      <c r="B29" s="102">
        <f t="shared" ref="B29:M29" si="8">SUM(B28*0.15)</f>
        <v>0</v>
      </c>
      <c r="C29" s="102">
        <f t="shared" si="8"/>
        <v>0</v>
      </c>
      <c r="D29" s="107">
        <f t="shared" si="8"/>
        <v>0</v>
      </c>
      <c r="E29" s="102">
        <f t="shared" si="8"/>
        <v>0</v>
      </c>
      <c r="F29" s="102">
        <f t="shared" si="8"/>
        <v>0</v>
      </c>
      <c r="G29" s="102">
        <f t="shared" si="8"/>
        <v>0</v>
      </c>
      <c r="H29" s="102">
        <f t="shared" si="8"/>
        <v>0</v>
      </c>
      <c r="I29" s="102">
        <f t="shared" si="8"/>
        <v>0</v>
      </c>
      <c r="J29" s="102">
        <f t="shared" si="8"/>
        <v>0</v>
      </c>
      <c r="K29" s="102">
        <f t="shared" si="8"/>
        <v>0</v>
      </c>
      <c r="L29" s="102">
        <f t="shared" si="8"/>
        <v>0</v>
      </c>
      <c r="M29" s="102">
        <f t="shared" si="8"/>
        <v>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4"/>
    </row>
    <row r="30" ht="15.0" customHeight="1">
      <c r="A30" s="101" t="s">
        <v>51</v>
      </c>
      <c r="B30" s="102">
        <f>20*B5</f>
        <v>0</v>
      </c>
      <c r="C30" s="102">
        <f>20*B5</f>
        <v>0</v>
      </c>
      <c r="D30" s="107">
        <f>20*B5</f>
        <v>0</v>
      </c>
      <c r="E30" s="102">
        <f>20*B5</f>
        <v>0</v>
      </c>
      <c r="F30" s="102">
        <f>20*B5</f>
        <v>0</v>
      </c>
      <c r="G30" s="102">
        <f>20*B5</f>
        <v>0</v>
      </c>
      <c r="H30" s="102">
        <f>20*B5</f>
        <v>0</v>
      </c>
      <c r="I30" s="102">
        <f>20*B5</f>
        <v>0</v>
      </c>
      <c r="J30" s="102">
        <f>20*B5</f>
        <v>0</v>
      </c>
      <c r="K30" s="102">
        <f>20*B5</f>
        <v>0</v>
      </c>
      <c r="L30" s="102">
        <f>20*B5</f>
        <v>0</v>
      </c>
      <c r="M30" s="102">
        <f>20*B5</f>
        <v>0</v>
      </c>
      <c r="N30" s="88" t="s">
        <v>52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4"/>
      <c r="Z30" s="14"/>
    </row>
    <row r="31" ht="15.0" customHeight="1">
      <c r="A31" s="101" t="s">
        <v>53</v>
      </c>
      <c r="B31" s="102">
        <f t="shared" ref="B31:M31" si="9">SUM(B30*0.15)</f>
        <v>0</v>
      </c>
      <c r="C31" s="102">
        <f t="shared" si="9"/>
        <v>0</v>
      </c>
      <c r="D31" s="107">
        <f t="shared" si="9"/>
        <v>0</v>
      </c>
      <c r="E31" s="102">
        <f t="shared" si="9"/>
        <v>0</v>
      </c>
      <c r="F31" s="102">
        <f t="shared" si="9"/>
        <v>0</v>
      </c>
      <c r="G31" s="102">
        <f t="shared" si="9"/>
        <v>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>
        <f t="shared" si="9"/>
        <v>0</v>
      </c>
      <c r="M31" s="102">
        <f t="shared" si="9"/>
        <v>0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4"/>
      <c r="Z31" s="14"/>
    </row>
    <row r="32" ht="15.0" customHeight="1">
      <c r="A32" s="48" t="s">
        <v>54</v>
      </c>
      <c r="B32" s="99"/>
      <c r="C32" s="99"/>
      <c r="D32" s="108"/>
      <c r="E32" s="99"/>
      <c r="F32" s="99"/>
      <c r="G32" s="99"/>
      <c r="H32" s="99"/>
      <c r="I32" s="109">
        <v>100.0</v>
      </c>
      <c r="J32" s="109">
        <v>100.0</v>
      </c>
      <c r="K32" s="109">
        <v>100.0</v>
      </c>
      <c r="L32" s="109">
        <v>100.0</v>
      </c>
      <c r="M32" s="109">
        <v>100.0</v>
      </c>
      <c r="N32" s="88" t="s">
        <v>55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4"/>
    </row>
    <row r="33" ht="15.0" customHeight="1">
      <c r="A33" s="104" t="s">
        <v>48</v>
      </c>
      <c r="B33" s="105">
        <f t="shared" ref="B33:H33" si="10">SUM(B28:B31)</f>
        <v>0</v>
      </c>
      <c r="C33" s="105">
        <f t="shared" si="10"/>
        <v>0</v>
      </c>
      <c r="D33" s="110">
        <f t="shared" si="10"/>
        <v>0</v>
      </c>
      <c r="E33" s="105">
        <f t="shared" si="10"/>
        <v>0</v>
      </c>
      <c r="F33" s="105">
        <f t="shared" si="10"/>
        <v>0</v>
      </c>
      <c r="G33" s="105">
        <f t="shared" si="10"/>
        <v>0</v>
      </c>
      <c r="H33" s="105">
        <f t="shared" si="10"/>
        <v>0</v>
      </c>
      <c r="I33" s="105">
        <f t="shared" ref="I33:M33" si="11">SUM(I28:I32)</f>
        <v>100</v>
      </c>
      <c r="J33" s="105">
        <f t="shared" si="11"/>
        <v>100</v>
      </c>
      <c r="K33" s="105">
        <f t="shared" si="11"/>
        <v>100</v>
      </c>
      <c r="L33" s="105">
        <f t="shared" si="11"/>
        <v>100</v>
      </c>
      <c r="M33" s="105">
        <f t="shared" si="11"/>
        <v>100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4"/>
      <c r="Z33" s="14"/>
    </row>
    <row r="34" ht="15.0" customHeight="1">
      <c r="A34" s="90"/>
      <c r="B34" s="99"/>
      <c r="C34" s="99"/>
      <c r="D34" s="100"/>
      <c r="E34" s="99"/>
      <c r="F34" s="99"/>
      <c r="G34" s="99"/>
      <c r="H34" s="99"/>
      <c r="I34" s="99"/>
      <c r="J34" s="99"/>
      <c r="K34" s="99"/>
      <c r="L34" s="99"/>
      <c r="M34" s="99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  <c r="Z34" s="14"/>
    </row>
    <row r="35" ht="15.0" customHeight="1">
      <c r="A35" s="111" t="s">
        <v>56</v>
      </c>
      <c r="B35" s="112">
        <f t="shared" ref="B35:M35" si="12">B26-B33</f>
        <v>0</v>
      </c>
      <c r="C35" s="112">
        <f t="shared" si="12"/>
        <v>0</v>
      </c>
      <c r="D35" s="113">
        <f t="shared" si="12"/>
        <v>0</v>
      </c>
      <c r="E35" s="112">
        <f t="shared" si="12"/>
        <v>0</v>
      </c>
      <c r="F35" s="112">
        <f t="shared" si="12"/>
        <v>0</v>
      </c>
      <c r="G35" s="112">
        <f t="shared" si="12"/>
        <v>0</v>
      </c>
      <c r="H35" s="112">
        <f t="shared" si="12"/>
        <v>0</v>
      </c>
      <c r="I35" s="112">
        <f t="shared" si="12"/>
        <v>-100</v>
      </c>
      <c r="J35" s="112">
        <f t="shared" si="12"/>
        <v>-100</v>
      </c>
      <c r="K35" s="112">
        <f t="shared" si="12"/>
        <v>-100</v>
      </c>
      <c r="L35" s="112">
        <f t="shared" si="12"/>
        <v>-100</v>
      </c>
      <c r="M35" s="112">
        <f t="shared" si="12"/>
        <v>-100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4"/>
      <c r="Z35" s="14"/>
    </row>
    <row r="36" ht="15.0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</row>
    <row r="37" ht="15.0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/>
      <c r="Z37" s="14"/>
    </row>
    <row r="38" ht="15.0" customHeight="1">
      <c r="A38" s="13"/>
      <c r="B38" s="13"/>
      <c r="C38" s="13"/>
      <c r="D38" s="13"/>
      <c r="E38" s="13"/>
      <c r="F38" s="13"/>
      <c r="G38" s="13"/>
      <c r="H38" s="13"/>
      <c r="I38" s="14"/>
      <c r="J38" s="13"/>
      <c r="K38" s="13"/>
      <c r="L38" s="13"/>
      <c r="M38" s="13"/>
      <c r="N38" s="11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4"/>
      <c r="Z38" s="14"/>
    </row>
    <row r="39" ht="15.0" customHeight="1">
      <c r="A39" s="115" t="s">
        <v>57</v>
      </c>
      <c r="B39" s="116"/>
      <c r="C39" s="116"/>
      <c r="D39" s="117"/>
      <c r="E39" s="13"/>
      <c r="F39" s="13"/>
      <c r="G39" s="18" t="s">
        <v>58</v>
      </c>
      <c r="H39" s="48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  <c r="Z39" s="14"/>
    </row>
    <row r="40" ht="15.75" customHeight="1">
      <c r="A40" s="118"/>
      <c r="B40" s="119" t="s">
        <v>59</v>
      </c>
      <c r="C40" s="120" t="s">
        <v>60</v>
      </c>
      <c r="D40" s="121" t="s">
        <v>61</v>
      </c>
      <c r="E40" s="14"/>
      <c r="F40" s="14"/>
      <c r="G40" s="122" t="s">
        <v>62</v>
      </c>
      <c r="H40" s="122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118" t="s">
        <v>63</v>
      </c>
      <c r="B41" s="123">
        <v>25.0</v>
      </c>
      <c r="C41" s="124">
        <v>50.0</v>
      </c>
      <c r="D41" s="125">
        <v>50.0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5.75" customHeight="1">
      <c r="A42" s="126" t="s">
        <v>64</v>
      </c>
      <c r="B42" s="127">
        <v>50.0</v>
      </c>
      <c r="C42" s="128">
        <v>100.0</v>
      </c>
      <c r="D42" s="129">
        <v>100.0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">
    <mergeCell ref="D2:L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7.0" topLeftCell="D8" activePane="bottomRight" state="frozen"/>
      <selection activeCell="D1" sqref="D1" pane="topRight"/>
      <selection activeCell="A8" sqref="A8" pane="bottomLeft"/>
      <selection activeCell="D8" sqref="D8" pane="bottomRight"/>
    </sheetView>
  </sheetViews>
  <sheetFormatPr customHeight="1" defaultColWidth="14.43" defaultRowHeight="15.0"/>
  <cols>
    <col customWidth="1" min="1" max="1" width="47.57"/>
    <col customWidth="1" min="2" max="2" width="18.0"/>
    <col customWidth="1" min="3" max="3" width="8.86"/>
    <col customWidth="1" min="4" max="4" width="10.71"/>
    <col customWidth="1" min="5" max="5" width="7.57"/>
    <col customWidth="1" min="6" max="6" width="14.29"/>
    <col customWidth="1" min="7" max="7" width="52.29"/>
    <col customWidth="1" min="8" max="8" width="4.29"/>
    <col customWidth="1" min="9" max="11" width="15.43"/>
    <col customWidth="1" min="12" max="12" width="13.86"/>
    <col customWidth="1" min="13" max="13" width="25.57"/>
    <col customWidth="1" min="14" max="22" width="7.0"/>
    <col customWidth="1" min="23" max="26" width="13.29"/>
  </cols>
  <sheetData>
    <row r="1" ht="18.75" customHeight="1">
      <c r="A1" s="130" t="s">
        <v>65</v>
      </c>
      <c r="B1" s="131" t="s">
        <v>66</v>
      </c>
      <c r="C1" s="13"/>
      <c r="D1" s="132"/>
      <c r="E1" s="132"/>
      <c r="F1" s="133"/>
      <c r="G1" s="134"/>
      <c r="H1" s="134"/>
      <c r="I1" s="134"/>
      <c r="J1" s="135"/>
      <c r="K1" s="135"/>
      <c r="L1" s="136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4"/>
      <c r="X1" s="134"/>
      <c r="Y1" s="134"/>
      <c r="Z1" s="134"/>
    </row>
    <row r="2" ht="18.75" customHeight="1">
      <c r="A2" s="138" t="s">
        <v>67</v>
      </c>
      <c r="B2" s="132"/>
      <c r="C2" s="13"/>
      <c r="D2" s="132"/>
      <c r="E2" s="132"/>
      <c r="F2" s="133"/>
      <c r="G2" s="134"/>
      <c r="H2" s="134"/>
      <c r="I2" s="134"/>
      <c r="J2" s="135"/>
      <c r="K2" s="135"/>
      <c r="L2" s="136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4"/>
      <c r="X2" s="134"/>
      <c r="Y2" s="134"/>
      <c r="Z2" s="134"/>
    </row>
    <row r="3" ht="18.75" customHeight="1">
      <c r="B3" s="133"/>
      <c r="C3" s="13"/>
      <c r="D3" s="133"/>
      <c r="E3" s="133"/>
      <c r="F3" s="133"/>
      <c r="G3" s="134"/>
      <c r="H3" s="134"/>
      <c r="I3" s="134"/>
      <c r="J3" s="135"/>
      <c r="K3" s="135"/>
      <c r="L3" s="136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4"/>
      <c r="X3" s="134"/>
      <c r="Y3" s="134"/>
      <c r="Z3" s="134"/>
    </row>
    <row r="4" ht="12.75" customHeight="1">
      <c r="B4" s="137"/>
      <c r="C4" s="139"/>
      <c r="D4" s="137"/>
      <c r="E4" s="137"/>
      <c r="F4" s="137"/>
      <c r="G4" s="137"/>
      <c r="H4" s="137"/>
      <c r="I4" s="135"/>
      <c r="J4" s="135"/>
      <c r="K4" s="135"/>
      <c r="L4" s="136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4"/>
      <c r="X4" s="134"/>
      <c r="Y4" s="134"/>
      <c r="Z4" s="134"/>
    </row>
    <row r="5" ht="11.25" customHeight="1">
      <c r="A5" s="140"/>
      <c r="B5" s="141"/>
      <c r="C5" s="139"/>
      <c r="D5" s="141"/>
      <c r="E5" s="141"/>
      <c r="F5" s="141"/>
      <c r="G5" s="141"/>
      <c r="H5" s="141"/>
      <c r="I5" s="135"/>
      <c r="J5" s="135"/>
      <c r="K5" s="135"/>
      <c r="L5" s="136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4"/>
      <c r="X5" s="134"/>
      <c r="Y5" s="134"/>
      <c r="Z5" s="134"/>
    </row>
    <row r="6" ht="18.75" customHeight="1">
      <c r="A6" s="142" t="s">
        <v>68</v>
      </c>
      <c r="B6" s="143"/>
      <c r="C6" s="144"/>
      <c r="D6" s="143"/>
      <c r="E6" s="143"/>
      <c r="F6" s="143"/>
      <c r="G6" s="143"/>
      <c r="H6" s="145"/>
      <c r="I6" s="142" t="s">
        <v>69</v>
      </c>
      <c r="J6" s="146"/>
      <c r="K6" s="146"/>
      <c r="L6" s="14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4"/>
      <c r="X6" s="134"/>
      <c r="Y6" s="134"/>
      <c r="Z6" s="134"/>
    </row>
    <row r="7" ht="28.5" customHeight="1">
      <c r="A7" s="148"/>
      <c r="B7" s="149" t="s">
        <v>70</v>
      </c>
      <c r="C7" s="150" t="s">
        <v>71</v>
      </c>
      <c r="D7" s="149" t="s">
        <v>72</v>
      </c>
      <c r="E7" s="149" t="s">
        <v>73</v>
      </c>
      <c r="F7" s="149" t="s">
        <v>74</v>
      </c>
      <c r="G7" s="151" t="s">
        <v>18</v>
      </c>
      <c r="H7" s="152"/>
      <c r="I7" s="153" t="s">
        <v>75</v>
      </c>
      <c r="J7" s="153" t="s">
        <v>76</v>
      </c>
      <c r="K7" s="153" t="s">
        <v>77</v>
      </c>
      <c r="L7" s="154" t="s">
        <v>78</v>
      </c>
      <c r="M7" s="155"/>
      <c r="N7" s="155"/>
      <c r="O7" s="155"/>
      <c r="P7" s="155"/>
      <c r="Q7" s="155"/>
      <c r="R7" s="137"/>
      <c r="S7" s="137"/>
      <c r="T7" s="137"/>
      <c r="U7" s="137"/>
      <c r="V7" s="137"/>
      <c r="W7" s="134"/>
      <c r="X7" s="134"/>
      <c r="Y7" s="134"/>
      <c r="Z7" s="134"/>
    </row>
    <row r="8" ht="15.0" customHeight="1">
      <c r="A8" s="156" t="s">
        <v>79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ht="18.75" customHeight="1">
      <c r="A9" s="155" t="s">
        <v>80</v>
      </c>
      <c r="B9" s="157">
        <f>'Box Office'!D35</f>
        <v>0</v>
      </c>
      <c r="C9" s="158">
        <v>1.0</v>
      </c>
      <c r="D9" s="157">
        <f>SUM(B9-(B9*3/23))</f>
        <v>0</v>
      </c>
      <c r="E9" s="157">
        <f>F9-D9</f>
        <v>0</v>
      </c>
      <c r="F9" s="157">
        <f>B9*C9</f>
        <v>0</v>
      </c>
      <c r="G9" s="159" t="s">
        <v>81</v>
      </c>
      <c r="H9" s="157"/>
      <c r="I9" s="160"/>
      <c r="J9" s="160"/>
      <c r="K9" s="160">
        <f>F9</f>
        <v>0</v>
      </c>
      <c r="L9" s="160">
        <f t="shared" ref="L9:L12" si="1">SUM(I9:K9)</f>
        <v>0</v>
      </c>
      <c r="M9" s="155"/>
      <c r="N9" s="155"/>
      <c r="O9" s="155"/>
      <c r="P9" s="155"/>
      <c r="Q9" s="155"/>
      <c r="R9" s="137"/>
      <c r="S9" s="137"/>
      <c r="T9" s="137"/>
      <c r="U9" s="137"/>
      <c r="V9" s="137"/>
      <c r="W9" s="134"/>
      <c r="X9" s="134"/>
      <c r="Y9" s="134"/>
      <c r="Z9" s="134"/>
    </row>
    <row r="10" ht="29.25" customHeight="1">
      <c r="A10" s="155" t="s">
        <v>82</v>
      </c>
      <c r="B10" s="161">
        <v>0.0</v>
      </c>
      <c r="C10" s="158">
        <v>1.0</v>
      </c>
      <c r="D10" s="157">
        <f>B10*C10</f>
        <v>0</v>
      </c>
      <c r="E10" s="159">
        <v>0.0</v>
      </c>
      <c r="F10" s="157">
        <f t="shared" ref="F10:F11" si="2">SUM(D10:E10)</f>
        <v>0</v>
      </c>
      <c r="G10" s="159"/>
      <c r="H10" s="157"/>
      <c r="I10" s="160">
        <f>F10</f>
        <v>0</v>
      </c>
      <c r="J10" s="160"/>
      <c r="K10" s="160"/>
      <c r="L10" s="160">
        <f t="shared" si="1"/>
        <v>0</v>
      </c>
      <c r="M10" s="155"/>
      <c r="N10" s="155"/>
      <c r="O10" s="155"/>
      <c r="P10" s="155"/>
      <c r="Q10" s="155"/>
      <c r="R10" s="137"/>
      <c r="S10" s="137"/>
      <c r="T10" s="137"/>
      <c r="U10" s="137"/>
      <c r="V10" s="137"/>
      <c r="W10" s="134"/>
      <c r="X10" s="134"/>
      <c r="Y10" s="134"/>
      <c r="Z10" s="134"/>
    </row>
    <row r="11" ht="19.5" customHeight="1">
      <c r="A11" s="155" t="s">
        <v>83</v>
      </c>
      <c r="B11" s="161">
        <v>0.0</v>
      </c>
      <c r="C11" s="158">
        <v>1.0</v>
      </c>
      <c r="D11" s="157">
        <f>SUM(B11)</f>
        <v>0</v>
      </c>
      <c r="E11" s="159">
        <v>0.0</v>
      </c>
      <c r="F11" s="157">
        <f t="shared" si="2"/>
        <v>0</v>
      </c>
      <c r="G11" s="157"/>
      <c r="H11" s="157"/>
      <c r="I11" s="160"/>
      <c r="J11" s="160"/>
      <c r="K11" s="160">
        <f>F11</f>
        <v>0</v>
      </c>
      <c r="L11" s="160">
        <f t="shared" si="1"/>
        <v>0</v>
      </c>
      <c r="M11" s="155"/>
      <c r="N11" s="155"/>
      <c r="O11" s="155"/>
      <c r="P11" s="155"/>
      <c r="Q11" s="155"/>
      <c r="R11" s="137"/>
      <c r="S11" s="137"/>
      <c r="T11" s="137"/>
      <c r="U11" s="137"/>
      <c r="V11" s="137"/>
      <c r="W11" s="134"/>
      <c r="X11" s="134"/>
      <c r="Y11" s="134"/>
      <c r="Z11" s="134"/>
    </row>
    <row r="12" ht="19.5" customHeight="1">
      <c r="A12" s="162" t="s">
        <v>84</v>
      </c>
      <c r="B12" s="157"/>
      <c r="C12" s="158"/>
      <c r="D12" s="163">
        <f t="shared" ref="D12:F12" si="3">SUM(D9:D11)</f>
        <v>0</v>
      </c>
      <c r="E12" s="163">
        <f t="shared" si="3"/>
        <v>0</v>
      </c>
      <c r="F12" s="163">
        <f t="shared" si="3"/>
        <v>0</v>
      </c>
      <c r="G12" s="163"/>
      <c r="H12" s="163"/>
      <c r="I12" s="164">
        <f t="shared" ref="I12:K12" si="4">SUM(I9:I11)</f>
        <v>0</v>
      </c>
      <c r="J12" s="164">
        <f t="shared" si="4"/>
        <v>0</v>
      </c>
      <c r="K12" s="164">
        <f t="shared" si="4"/>
        <v>0</v>
      </c>
      <c r="L12" s="164">
        <f t="shared" si="1"/>
        <v>0</v>
      </c>
      <c r="M12" s="155"/>
      <c r="N12" s="165"/>
      <c r="O12" s="165"/>
      <c r="P12" s="165"/>
      <c r="Q12" s="165"/>
      <c r="R12" s="166"/>
      <c r="S12" s="166"/>
      <c r="T12" s="166"/>
      <c r="U12" s="166"/>
      <c r="V12" s="166"/>
      <c r="W12" s="134"/>
      <c r="X12" s="134"/>
      <c r="Y12" s="134"/>
      <c r="Z12" s="134"/>
    </row>
    <row r="13" ht="18.75" customHeight="1">
      <c r="A13" s="162"/>
      <c r="B13" s="157"/>
      <c r="C13" s="158"/>
      <c r="D13" s="157"/>
      <c r="E13" s="157"/>
      <c r="F13" s="157"/>
      <c r="G13" s="157"/>
      <c r="H13" s="157"/>
      <c r="I13" s="160"/>
      <c r="J13" s="160"/>
      <c r="K13" s="160"/>
      <c r="L13" s="160"/>
      <c r="M13" s="155"/>
      <c r="N13" s="155"/>
      <c r="O13" s="155"/>
      <c r="P13" s="155"/>
      <c r="Q13" s="155"/>
      <c r="R13" s="137"/>
      <c r="S13" s="137"/>
      <c r="T13" s="137"/>
      <c r="U13" s="137"/>
      <c r="V13" s="137"/>
      <c r="W13" s="134"/>
      <c r="X13" s="134"/>
      <c r="Y13" s="134"/>
      <c r="Z13" s="134"/>
    </row>
    <row r="14" ht="18.75" customHeight="1">
      <c r="A14" s="162" t="s">
        <v>85</v>
      </c>
      <c r="B14" s="157"/>
      <c r="C14" s="158"/>
      <c r="D14" s="157"/>
      <c r="E14" s="157"/>
      <c r="F14" s="157"/>
      <c r="G14" s="157"/>
      <c r="H14" s="157"/>
      <c r="I14" s="160"/>
      <c r="J14" s="160"/>
      <c r="K14" s="160"/>
      <c r="L14" s="160"/>
      <c r="M14" s="155"/>
      <c r="N14" s="155"/>
      <c r="O14" s="155"/>
      <c r="P14" s="155"/>
      <c r="Q14" s="155"/>
      <c r="R14" s="137"/>
      <c r="S14" s="137"/>
      <c r="T14" s="137"/>
      <c r="U14" s="137"/>
      <c r="V14" s="137"/>
      <c r="W14" s="134"/>
      <c r="X14" s="134"/>
      <c r="Y14" s="134"/>
      <c r="Z14" s="134"/>
    </row>
    <row r="15" ht="18.75" customHeight="1">
      <c r="A15" s="162" t="s">
        <v>86</v>
      </c>
      <c r="B15" s="157"/>
      <c r="C15" s="158"/>
      <c r="D15" s="157"/>
      <c r="E15" s="157"/>
      <c r="F15" s="157"/>
      <c r="G15" s="157"/>
      <c r="H15" s="157"/>
      <c r="I15" s="160"/>
      <c r="J15" s="160"/>
      <c r="K15" s="160"/>
      <c r="L15" s="160"/>
      <c r="M15" s="155"/>
      <c r="N15" s="155"/>
      <c r="O15" s="155"/>
      <c r="P15" s="155"/>
      <c r="Q15" s="155"/>
      <c r="R15" s="137"/>
      <c r="S15" s="137"/>
      <c r="T15" s="137"/>
      <c r="U15" s="137"/>
      <c r="V15" s="137"/>
      <c r="W15" s="134"/>
      <c r="X15" s="134"/>
      <c r="Y15" s="134"/>
      <c r="Z15" s="134"/>
    </row>
    <row r="16" ht="18.75" customHeight="1">
      <c r="A16" s="155" t="s">
        <v>87</v>
      </c>
      <c r="B16" s="167">
        <v>0.0</v>
      </c>
      <c r="C16" s="168">
        <v>0.0</v>
      </c>
      <c r="D16" s="157">
        <f t="shared" ref="D16:D23" si="5">SUM(C16*B16)</f>
        <v>0</v>
      </c>
      <c r="E16" s="157">
        <f t="shared" ref="E16:E23" si="6">SUM(D16*0.15)</f>
        <v>0</v>
      </c>
      <c r="F16" s="157">
        <f t="shared" ref="F16:F23" si="7">SUM(D16:E16)</f>
        <v>0</v>
      </c>
      <c r="G16" s="157"/>
      <c r="H16" s="157"/>
      <c r="I16" s="160">
        <f t="shared" ref="I16:I21" si="8">F16</f>
        <v>0</v>
      </c>
      <c r="J16" s="160"/>
      <c r="K16" s="160"/>
      <c r="L16" s="160">
        <f t="shared" ref="L16:L21" si="9">SUM(I16:K16)</f>
        <v>0</v>
      </c>
      <c r="M16" s="155"/>
      <c r="N16" s="155"/>
      <c r="O16" s="155"/>
      <c r="P16" s="155"/>
      <c r="Q16" s="155"/>
      <c r="R16" s="137"/>
      <c r="S16" s="137"/>
      <c r="T16" s="137"/>
      <c r="U16" s="137"/>
      <c r="V16" s="137"/>
      <c r="W16" s="134"/>
      <c r="X16" s="134"/>
      <c r="Y16" s="134"/>
      <c r="Z16" s="134"/>
    </row>
    <row r="17" ht="18.75" customHeight="1">
      <c r="A17" s="155" t="s">
        <v>88</v>
      </c>
      <c r="B17" s="167">
        <v>0.0</v>
      </c>
      <c r="C17" s="168">
        <v>0.0</v>
      </c>
      <c r="D17" s="157">
        <f t="shared" si="5"/>
        <v>0</v>
      </c>
      <c r="E17" s="157">
        <f t="shared" si="6"/>
        <v>0</v>
      </c>
      <c r="F17" s="157">
        <f t="shared" si="7"/>
        <v>0</v>
      </c>
      <c r="G17" s="157"/>
      <c r="H17" s="157"/>
      <c r="I17" s="160">
        <f t="shared" si="8"/>
        <v>0</v>
      </c>
      <c r="J17" s="160"/>
      <c r="K17" s="160"/>
      <c r="L17" s="160">
        <f t="shared" si="9"/>
        <v>0</v>
      </c>
      <c r="M17" s="155"/>
      <c r="N17" s="155"/>
      <c r="O17" s="155"/>
      <c r="P17" s="155"/>
      <c r="Q17" s="155"/>
      <c r="R17" s="137"/>
      <c r="S17" s="137"/>
      <c r="T17" s="137"/>
      <c r="U17" s="137"/>
      <c r="V17" s="137"/>
      <c r="W17" s="134"/>
      <c r="X17" s="134"/>
      <c r="Y17" s="134"/>
      <c r="Z17" s="134"/>
    </row>
    <row r="18" ht="18.75" customHeight="1">
      <c r="A18" s="155" t="s">
        <v>89</v>
      </c>
      <c r="B18" s="167">
        <v>0.0</v>
      </c>
      <c r="C18" s="168">
        <v>0.0</v>
      </c>
      <c r="D18" s="157">
        <f t="shared" si="5"/>
        <v>0</v>
      </c>
      <c r="E18" s="157">
        <f t="shared" si="6"/>
        <v>0</v>
      </c>
      <c r="F18" s="157">
        <f t="shared" si="7"/>
        <v>0</v>
      </c>
      <c r="G18" s="157"/>
      <c r="H18" s="157"/>
      <c r="I18" s="160">
        <f t="shared" si="8"/>
        <v>0</v>
      </c>
      <c r="J18" s="160"/>
      <c r="K18" s="160"/>
      <c r="L18" s="160">
        <f t="shared" si="9"/>
        <v>0</v>
      </c>
      <c r="M18" s="155"/>
      <c r="N18" s="155"/>
      <c r="O18" s="155"/>
      <c r="P18" s="155"/>
      <c r="Q18" s="155"/>
      <c r="R18" s="137"/>
      <c r="S18" s="137"/>
      <c r="T18" s="137"/>
      <c r="U18" s="137"/>
      <c r="V18" s="137"/>
      <c r="W18" s="134"/>
      <c r="X18" s="134"/>
      <c r="Y18" s="134"/>
      <c r="Z18" s="134"/>
    </row>
    <row r="19" ht="18.75" customHeight="1">
      <c r="A19" s="155" t="s">
        <v>90</v>
      </c>
      <c r="B19" s="161">
        <v>0.0</v>
      </c>
      <c r="C19" s="168">
        <v>0.0</v>
      </c>
      <c r="D19" s="157">
        <f t="shared" si="5"/>
        <v>0</v>
      </c>
      <c r="E19" s="157">
        <f t="shared" si="6"/>
        <v>0</v>
      </c>
      <c r="F19" s="157">
        <f t="shared" si="7"/>
        <v>0</v>
      </c>
      <c r="G19" s="157"/>
      <c r="H19" s="157"/>
      <c r="I19" s="160">
        <f t="shared" si="8"/>
        <v>0</v>
      </c>
      <c r="J19" s="160"/>
      <c r="K19" s="160"/>
      <c r="L19" s="160">
        <f t="shared" si="9"/>
        <v>0</v>
      </c>
      <c r="M19" s="155"/>
      <c r="N19" s="155"/>
      <c r="O19" s="155"/>
      <c r="P19" s="155"/>
      <c r="Q19" s="155"/>
      <c r="R19" s="137"/>
      <c r="S19" s="137"/>
      <c r="T19" s="137"/>
      <c r="U19" s="137"/>
      <c r="V19" s="137"/>
      <c r="W19" s="134"/>
      <c r="X19" s="134"/>
      <c r="Y19" s="134"/>
      <c r="Z19" s="134"/>
    </row>
    <row r="20" ht="18.75" customHeight="1">
      <c r="A20" s="155" t="s">
        <v>91</v>
      </c>
      <c r="B20" s="167">
        <v>0.0</v>
      </c>
      <c r="C20" s="168">
        <v>0.0</v>
      </c>
      <c r="D20" s="157">
        <f t="shared" si="5"/>
        <v>0</v>
      </c>
      <c r="E20" s="157">
        <f t="shared" si="6"/>
        <v>0</v>
      </c>
      <c r="F20" s="157">
        <f t="shared" si="7"/>
        <v>0</v>
      </c>
      <c r="G20" s="157"/>
      <c r="H20" s="157"/>
      <c r="I20" s="160">
        <f t="shared" si="8"/>
        <v>0</v>
      </c>
      <c r="J20" s="160"/>
      <c r="K20" s="160"/>
      <c r="L20" s="160">
        <f t="shared" si="9"/>
        <v>0</v>
      </c>
      <c r="M20" s="155"/>
      <c r="N20" s="155"/>
      <c r="O20" s="155"/>
      <c r="P20" s="155"/>
      <c r="Q20" s="155"/>
      <c r="R20" s="137"/>
      <c r="S20" s="137"/>
      <c r="T20" s="137"/>
      <c r="U20" s="137"/>
      <c r="V20" s="137"/>
      <c r="W20" s="134"/>
      <c r="X20" s="134"/>
      <c r="Y20" s="134"/>
      <c r="Z20" s="134"/>
    </row>
    <row r="21" ht="18.75" customHeight="1">
      <c r="A21" s="155" t="s">
        <v>92</v>
      </c>
      <c r="B21" s="167">
        <v>0.0</v>
      </c>
      <c r="C21" s="168">
        <v>0.0</v>
      </c>
      <c r="D21" s="157">
        <f t="shared" si="5"/>
        <v>0</v>
      </c>
      <c r="E21" s="157">
        <f t="shared" si="6"/>
        <v>0</v>
      </c>
      <c r="F21" s="157">
        <f t="shared" si="7"/>
        <v>0</v>
      </c>
      <c r="G21" s="157"/>
      <c r="H21" s="157"/>
      <c r="I21" s="160">
        <f t="shared" si="8"/>
        <v>0</v>
      </c>
      <c r="J21" s="160"/>
      <c r="K21" s="160"/>
      <c r="L21" s="160">
        <f t="shared" si="9"/>
        <v>0</v>
      </c>
      <c r="M21" s="155"/>
      <c r="N21" s="155"/>
      <c r="O21" s="155"/>
      <c r="P21" s="155"/>
      <c r="Q21" s="155"/>
      <c r="R21" s="137"/>
      <c r="S21" s="137"/>
      <c r="T21" s="137"/>
      <c r="U21" s="137"/>
      <c r="V21" s="137"/>
      <c r="W21" s="134"/>
      <c r="X21" s="134"/>
      <c r="Y21" s="134"/>
      <c r="Z21" s="134"/>
    </row>
    <row r="22" ht="18.75" customHeight="1">
      <c r="A22" s="155" t="s">
        <v>93</v>
      </c>
      <c r="B22" s="161">
        <v>0.0</v>
      </c>
      <c r="C22" s="168">
        <v>0.0</v>
      </c>
      <c r="D22" s="157">
        <f t="shared" si="5"/>
        <v>0</v>
      </c>
      <c r="E22" s="157">
        <f t="shared" si="6"/>
        <v>0</v>
      </c>
      <c r="F22" s="157">
        <f t="shared" si="7"/>
        <v>0</v>
      </c>
      <c r="G22" s="157"/>
      <c r="H22" s="157"/>
      <c r="I22" s="160"/>
      <c r="J22" s="160"/>
      <c r="K22" s="160"/>
      <c r="L22" s="160"/>
      <c r="M22" s="155"/>
      <c r="N22" s="155"/>
      <c r="O22" s="155"/>
      <c r="P22" s="155"/>
      <c r="Q22" s="155"/>
      <c r="R22" s="137"/>
      <c r="S22" s="137"/>
      <c r="T22" s="137"/>
      <c r="U22" s="137"/>
      <c r="V22" s="137"/>
      <c r="W22" s="134"/>
      <c r="X22" s="134"/>
      <c r="Y22" s="134"/>
      <c r="Z22" s="134"/>
    </row>
    <row r="23" ht="18.75" customHeight="1">
      <c r="A23" s="155" t="s">
        <v>94</v>
      </c>
      <c r="B23" s="161">
        <v>0.0</v>
      </c>
      <c r="C23" s="168">
        <v>0.0</v>
      </c>
      <c r="D23" s="157">
        <f t="shared" si="5"/>
        <v>0</v>
      </c>
      <c r="E23" s="157">
        <f t="shared" si="6"/>
        <v>0</v>
      </c>
      <c r="F23" s="157">
        <f t="shared" si="7"/>
        <v>0</v>
      </c>
      <c r="G23" s="157"/>
      <c r="H23" s="157"/>
      <c r="I23" s="160"/>
      <c r="J23" s="160"/>
      <c r="K23" s="160"/>
      <c r="L23" s="160"/>
      <c r="M23" s="155"/>
      <c r="N23" s="155"/>
      <c r="O23" s="155"/>
      <c r="P23" s="155"/>
      <c r="Q23" s="155"/>
      <c r="R23" s="137"/>
      <c r="S23" s="137"/>
      <c r="T23" s="137"/>
      <c r="U23" s="137"/>
      <c r="V23" s="137"/>
      <c r="W23" s="134"/>
      <c r="X23" s="134"/>
      <c r="Y23" s="134"/>
      <c r="Z23" s="134"/>
    </row>
    <row r="24" ht="18.75" customHeight="1">
      <c r="A24" s="162" t="s">
        <v>95</v>
      </c>
      <c r="B24" s="163"/>
      <c r="C24" s="169"/>
      <c r="D24" s="163">
        <f t="shared" ref="D24:F24" si="10">SUM(D16:D23)</f>
        <v>0</v>
      </c>
      <c r="E24" s="163">
        <f t="shared" si="10"/>
        <v>0</v>
      </c>
      <c r="F24" s="163">
        <f t="shared" si="10"/>
        <v>0</v>
      </c>
      <c r="G24" s="163"/>
      <c r="H24" s="163"/>
      <c r="I24" s="164">
        <f t="shared" ref="I24:K24" si="11">SUM(I16:I21)</f>
        <v>0</v>
      </c>
      <c r="J24" s="164">
        <f t="shared" si="11"/>
        <v>0</v>
      </c>
      <c r="K24" s="164">
        <f t="shared" si="11"/>
        <v>0</v>
      </c>
      <c r="L24" s="164">
        <f>SUM(I24:K24)</f>
        <v>0</v>
      </c>
      <c r="M24" s="155"/>
      <c r="N24" s="155"/>
      <c r="O24" s="155"/>
      <c r="P24" s="155"/>
      <c r="Q24" s="155"/>
      <c r="R24" s="137"/>
      <c r="S24" s="137"/>
      <c r="T24" s="137"/>
      <c r="U24" s="137"/>
      <c r="V24" s="137"/>
      <c r="W24" s="134"/>
      <c r="X24" s="134"/>
      <c r="Y24" s="134"/>
      <c r="Z24" s="134"/>
    </row>
    <row r="25" ht="18.75" customHeight="1">
      <c r="A25" s="162"/>
      <c r="B25" s="163"/>
      <c r="C25" s="169"/>
      <c r="D25" s="163"/>
      <c r="E25" s="163"/>
      <c r="F25" s="163"/>
      <c r="G25" s="163"/>
      <c r="H25" s="163"/>
      <c r="I25" s="164"/>
      <c r="J25" s="164"/>
      <c r="K25" s="164"/>
      <c r="L25" s="164"/>
      <c r="M25" s="155"/>
      <c r="N25" s="155"/>
      <c r="O25" s="155"/>
      <c r="P25" s="155"/>
      <c r="Q25" s="155"/>
      <c r="R25" s="137"/>
      <c r="S25" s="137"/>
      <c r="T25" s="137"/>
      <c r="U25" s="137"/>
      <c r="V25" s="137"/>
      <c r="W25" s="134"/>
      <c r="X25" s="134"/>
      <c r="Y25" s="134"/>
      <c r="Z25" s="134"/>
    </row>
    <row r="26" ht="18.75" customHeight="1">
      <c r="A26" s="162" t="s">
        <v>96</v>
      </c>
      <c r="B26" s="170"/>
      <c r="C26" s="171"/>
      <c r="D26" s="157"/>
      <c r="E26" s="157"/>
      <c r="F26" s="157"/>
      <c r="G26" s="157"/>
      <c r="H26" s="157"/>
      <c r="I26" s="160"/>
      <c r="J26" s="160"/>
      <c r="K26" s="160"/>
      <c r="L26" s="160"/>
      <c r="M26" s="155"/>
      <c r="N26" s="155"/>
      <c r="O26" s="155"/>
      <c r="P26" s="155"/>
      <c r="Q26" s="155"/>
      <c r="R26" s="137"/>
      <c r="S26" s="137"/>
      <c r="T26" s="137"/>
      <c r="U26" s="137"/>
      <c r="V26" s="137"/>
      <c r="W26" s="134"/>
      <c r="X26" s="134"/>
      <c r="Y26" s="134"/>
      <c r="Z26" s="134"/>
    </row>
    <row r="27" ht="18.75" customHeight="1">
      <c r="A27" s="155" t="s">
        <v>97</v>
      </c>
      <c r="B27" s="161">
        <v>0.0</v>
      </c>
      <c r="C27" s="168">
        <v>0.0</v>
      </c>
      <c r="D27" s="157">
        <f t="shared" ref="D27:D41" si="12">SUM(C27*B27)</f>
        <v>0</v>
      </c>
      <c r="E27" s="157">
        <f t="shared" ref="E27:E30" si="13">SUM(D27*0.15)</f>
        <v>0</v>
      </c>
      <c r="F27" s="157">
        <f t="shared" ref="F27:F41" si="14">SUM(D27:E27)</f>
        <v>0</v>
      </c>
      <c r="G27" s="157"/>
      <c r="H27" s="157"/>
      <c r="I27" s="160">
        <f>F27*0.5</f>
        <v>0</v>
      </c>
      <c r="J27" s="160"/>
      <c r="K27" s="160">
        <f>F27*0.5</f>
        <v>0</v>
      </c>
      <c r="L27" s="160">
        <f>SUM(I27:K27)</f>
        <v>0</v>
      </c>
      <c r="M27" s="155"/>
      <c r="N27" s="155"/>
      <c r="O27" s="155"/>
      <c r="P27" s="155"/>
      <c r="Q27" s="155"/>
      <c r="R27" s="137"/>
      <c r="S27" s="137"/>
      <c r="T27" s="137"/>
      <c r="U27" s="137"/>
      <c r="V27" s="137"/>
      <c r="W27" s="134"/>
      <c r="X27" s="134"/>
      <c r="Y27" s="134"/>
      <c r="Z27" s="134"/>
    </row>
    <row r="28" ht="18.75" customHeight="1">
      <c r="A28" s="172" t="s">
        <v>98</v>
      </c>
      <c r="B28" s="167">
        <v>0.0</v>
      </c>
      <c r="C28" s="173">
        <v>0.0</v>
      </c>
      <c r="D28" s="157">
        <f t="shared" si="12"/>
        <v>0</v>
      </c>
      <c r="E28" s="157">
        <f t="shared" si="13"/>
        <v>0</v>
      </c>
      <c r="F28" s="157">
        <f t="shared" si="14"/>
        <v>0</v>
      </c>
      <c r="G28" s="157"/>
      <c r="H28" s="157"/>
      <c r="I28" s="160"/>
      <c r="J28" s="160"/>
      <c r="K28" s="160"/>
      <c r="L28" s="160"/>
      <c r="M28" s="155"/>
      <c r="N28" s="155"/>
      <c r="O28" s="155"/>
      <c r="P28" s="155"/>
      <c r="Q28" s="155"/>
      <c r="R28" s="137"/>
      <c r="S28" s="137"/>
      <c r="T28" s="137"/>
      <c r="U28" s="137"/>
      <c r="V28" s="137"/>
      <c r="W28" s="134"/>
      <c r="X28" s="134"/>
      <c r="Y28" s="134"/>
      <c r="Z28" s="134"/>
    </row>
    <row r="29" ht="18.75" customHeight="1">
      <c r="A29" s="172" t="s">
        <v>99</v>
      </c>
      <c r="B29" s="167">
        <v>0.0</v>
      </c>
      <c r="C29" s="168">
        <v>0.0</v>
      </c>
      <c r="D29" s="157">
        <f t="shared" si="12"/>
        <v>0</v>
      </c>
      <c r="E29" s="157">
        <f t="shared" si="13"/>
        <v>0</v>
      </c>
      <c r="F29" s="157">
        <f t="shared" si="14"/>
        <v>0</v>
      </c>
      <c r="G29" s="157"/>
      <c r="H29" s="157"/>
      <c r="I29" s="160"/>
      <c r="J29" s="160"/>
      <c r="K29" s="160">
        <f t="shared" ref="K29:K31" si="15">F29</f>
        <v>0</v>
      </c>
      <c r="L29" s="160">
        <f>SUM(I29:K29)</f>
        <v>0</v>
      </c>
      <c r="M29" s="155"/>
      <c r="N29" s="155"/>
      <c r="O29" s="155"/>
      <c r="P29" s="155"/>
      <c r="Q29" s="155"/>
      <c r="R29" s="137"/>
      <c r="S29" s="137"/>
      <c r="T29" s="137"/>
      <c r="U29" s="137"/>
      <c r="V29" s="137"/>
      <c r="W29" s="134"/>
      <c r="X29" s="134"/>
      <c r="Y29" s="134"/>
      <c r="Z29" s="134"/>
    </row>
    <row r="30" ht="18.75" customHeight="1">
      <c r="A30" s="172" t="s">
        <v>100</v>
      </c>
      <c r="B30" s="167">
        <v>0.0</v>
      </c>
      <c r="C30" s="173">
        <v>0.0</v>
      </c>
      <c r="D30" s="157">
        <f t="shared" si="12"/>
        <v>0</v>
      </c>
      <c r="E30" s="157">
        <f t="shared" si="13"/>
        <v>0</v>
      </c>
      <c r="F30" s="157">
        <f t="shared" si="14"/>
        <v>0</v>
      </c>
      <c r="G30" s="157"/>
      <c r="H30" s="157"/>
      <c r="I30" s="160"/>
      <c r="J30" s="160"/>
      <c r="K30" s="160">
        <f t="shared" si="15"/>
        <v>0</v>
      </c>
      <c r="L30" s="160"/>
      <c r="M30" s="155"/>
      <c r="N30" s="155"/>
      <c r="O30" s="155"/>
      <c r="P30" s="155"/>
      <c r="Q30" s="155"/>
      <c r="R30" s="137"/>
      <c r="S30" s="137"/>
      <c r="T30" s="137"/>
      <c r="U30" s="137"/>
      <c r="V30" s="137"/>
      <c r="W30" s="134"/>
      <c r="X30" s="134"/>
      <c r="Y30" s="134"/>
      <c r="Z30" s="134"/>
    </row>
    <row r="31" ht="18.75" customHeight="1">
      <c r="A31" s="172" t="s">
        <v>101</v>
      </c>
      <c r="B31" s="167">
        <v>0.0</v>
      </c>
      <c r="C31" s="168">
        <v>0.0</v>
      </c>
      <c r="D31" s="157">
        <f t="shared" si="12"/>
        <v>0</v>
      </c>
      <c r="E31" s="159">
        <v>0.0</v>
      </c>
      <c r="F31" s="157">
        <f t="shared" si="14"/>
        <v>0</v>
      </c>
      <c r="G31" s="157"/>
      <c r="H31" s="157"/>
      <c r="I31" s="160"/>
      <c r="J31" s="160"/>
      <c r="K31" s="160">
        <f t="shared" si="15"/>
        <v>0</v>
      </c>
      <c r="L31" s="160">
        <f>SUM(I31:K31)</f>
        <v>0</v>
      </c>
      <c r="M31" s="155"/>
      <c r="N31" s="155"/>
      <c r="O31" s="155"/>
      <c r="P31" s="155"/>
      <c r="Q31" s="155"/>
      <c r="R31" s="137"/>
      <c r="S31" s="137"/>
      <c r="T31" s="137"/>
      <c r="U31" s="137"/>
      <c r="V31" s="137"/>
      <c r="W31" s="134"/>
      <c r="X31" s="134"/>
      <c r="Y31" s="134"/>
      <c r="Z31" s="134"/>
    </row>
    <row r="32" ht="15.75" customHeight="1">
      <c r="A32" s="155" t="s">
        <v>102</v>
      </c>
      <c r="B32" s="167">
        <v>0.0</v>
      </c>
      <c r="C32" s="173">
        <v>0.0</v>
      </c>
      <c r="D32" s="157">
        <f t="shared" si="12"/>
        <v>0</v>
      </c>
      <c r="E32" s="159">
        <v>0.0</v>
      </c>
      <c r="F32" s="157">
        <f t="shared" si="14"/>
        <v>0</v>
      </c>
      <c r="G32" s="157"/>
      <c r="H32" s="157"/>
      <c r="I32" s="160"/>
      <c r="J32" s="160"/>
      <c r="K32" s="160"/>
      <c r="L32" s="160"/>
      <c r="M32" s="155"/>
      <c r="N32" s="155"/>
      <c r="O32" s="155"/>
      <c r="P32" s="155"/>
      <c r="Q32" s="155"/>
      <c r="R32" s="137"/>
      <c r="S32" s="137"/>
      <c r="T32" s="137"/>
      <c r="U32" s="137"/>
      <c r="V32" s="137"/>
      <c r="W32" s="134"/>
      <c r="X32" s="134"/>
      <c r="Y32" s="134"/>
      <c r="Z32" s="134"/>
    </row>
    <row r="33" ht="18.75" customHeight="1">
      <c r="A33" s="172" t="s">
        <v>103</v>
      </c>
      <c r="B33" s="161">
        <v>0.0</v>
      </c>
      <c r="C33" s="168">
        <v>0.0</v>
      </c>
      <c r="D33" s="157">
        <f t="shared" si="12"/>
        <v>0</v>
      </c>
      <c r="E33" s="157">
        <f>SUM(D33*0.15)</f>
        <v>0</v>
      </c>
      <c r="F33" s="157">
        <f t="shared" si="14"/>
        <v>0</v>
      </c>
      <c r="G33" s="157"/>
      <c r="H33" s="157"/>
      <c r="I33" s="160"/>
      <c r="J33" s="160">
        <f>F33</f>
        <v>0</v>
      </c>
      <c r="K33" s="160"/>
      <c r="L33" s="160">
        <f t="shared" ref="L33:L35" si="16">SUM(I33:K33)</f>
        <v>0</v>
      </c>
      <c r="M33" s="155"/>
      <c r="N33" s="155"/>
      <c r="O33" s="155"/>
      <c r="P33" s="155"/>
      <c r="Q33" s="155"/>
      <c r="R33" s="137"/>
      <c r="S33" s="137"/>
      <c r="T33" s="137"/>
      <c r="U33" s="137"/>
      <c r="V33" s="137"/>
      <c r="W33" s="134"/>
      <c r="X33" s="134"/>
      <c r="Y33" s="134"/>
      <c r="Z33" s="134"/>
    </row>
    <row r="34" ht="18.75" customHeight="1">
      <c r="A34" s="172" t="s">
        <v>104</v>
      </c>
      <c r="B34" s="167">
        <v>0.0</v>
      </c>
      <c r="C34" s="168">
        <v>0.0</v>
      </c>
      <c r="D34" s="157">
        <f t="shared" si="12"/>
        <v>0</v>
      </c>
      <c r="E34" s="159">
        <v>0.0</v>
      </c>
      <c r="F34" s="157">
        <f t="shared" si="14"/>
        <v>0</v>
      </c>
      <c r="G34" s="157"/>
      <c r="H34" s="157"/>
      <c r="I34" s="160"/>
      <c r="J34" s="160">
        <v>0.0</v>
      </c>
      <c r="K34" s="160">
        <v>0.0</v>
      </c>
      <c r="L34" s="160">
        <f t="shared" si="16"/>
        <v>0</v>
      </c>
      <c r="M34" s="155"/>
      <c r="N34" s="155"/>
      <c r="O34" s="155"/>
      <c r="P34" s="155"/>
      <c r="Q34" s="155"/>
      <c r="R34" s="137"/>
      <c r="S34" s="137"/>
      <c r="T34" s="137"/>
      <c r="U34" s="137"/>
      <c r="V34" s="137"/>
      <c r="W34" s="134"/>
      <c r="X34" s="134"/>
      <c r="Y34" s="134"/>
      <c r="Z34" s="134"/>
    </row>
    <row r="35" ht="18.75" customHeight="1">
      <c r="A35" s="172" t="s">
        <v>105</v>
      </c>
      <c r="B35" s="161">
        <v>0.0</v>
      </c>
      <c r="C35" s="168">
        <v>0.0</v>
      </c>
      <c r="D35" s="157">
        <f t="shared" si="12"/>
        <v>0</v>
      </c>
      <c r="E35" s="157">
        <f t="shared" ref="E35:E41" si="17">SUM(D35*0.15)</f>
        <v>0</v>
      </c>
      <c r="F35" s="157">
        <f t="shared" si="14"/>
        <v>0</v>
      </c>
      <c r="G35" s="157"/>
      <c r="H35" s="157"/>
      <c r="I35" s="160"/>
      <c r="J35" s="160">
        <f>F35</f>
        <v>0</v>
      </c>
      <c r="K35" s="160"/>
      <c r="L35" s="160">
        <f t="shared" si="16"/>
        <v>0</v>
      </c>
      <c r="M35" s="155"/>
      <c r="N35" s="155"/>
      <c r="O35" s="155"/>
      <c r="P35" s="155"/>
      <c r="Q35" s="155"/>
      <c r="R35" s="137"/>
      <c r="S35" s="137"/>
      <c r="T35" s="137"/>
      <c r="U35" s="137"/>
      <c r="V35" s="137"/>
      <c r="W35" s="134"/>
      <c r="X35" s="134"/>
      <c r="Y35" s="134"/>
      <c r="Z35" s="134"/>
    </row>
    <row r="36" ht="18.75" customHeight="1">
      <c r="A36" s="155" t="s">
        <v>106</v>
      </c>
      <c r="B36" s="167">
        <v>0.0</v>
      </c>
      <c r="C36" s="173">
        <v>0.0</v>
      </c>
      <c r="D36" s="157">
        <f t="shared" si="12"/>
        <v>0</v>
      </c>
      <c r="E36" s="157">
        <f t="shared" si="17"/>
        <v>0</v>
      </c>
      <c r="F36" s="157">
        <f t="shared" si="14"/>
        <v>0</v>
      </c>
      <c r="G36" s="163"/>
      <c r="H36" s="163"/>
      <c r="I36" s="164"/>
      <c r="J36" s="164"/>
      <c r="K36" s="160"/>
      <c r="L36" s="160"/>
      <c r="M36" s="155"/>
      <c r="N36" s="155"/>
      <c r="O36" s="155"/>
      <c r="P36" s="155"/>
      <c r="Q36" s="155"/>
      <c r="R36" s="137"/>
      <c r="S36" s="137"/>
      <c r="T36" s="137"/>
      <c r="U36" s="137"/>
      <c r="V36" s="137"/>
      <c r="W36" s="134"/>
      <c r="X36" s="134"/>
      <c r="Y36" s="134"/>
      <c r="Z36" s="134"/>
    </row>
    <row r="37" ht="18.75" customHeight="1">
      <c r="A37" s="172" t="s">
        <v>107</v>
      </c>
      <c r="B37" s="167">
        <v>0.0</v>
      </c>
      <c r="C37" s="168">
        <v>0.0</v>
      </c>
      <c r="D37" s="157">
        <f t="shared" si="12"/>
        <v>0</v>
      </c>
      <c r="E37" s="157">
        <f t="shared" si="17"/>
        <v>0</v>
      </c>
      <c r="F37" s="157">
        <f t="shared" si="14"/>
        <v>0</v>
      </c>
      <c r="G37" s="157"/>
      <c r="H37" s="163"/>
      <c r="I37" s="164"/>
      <c r="J37" s="164"/>
      <c r="K37" s="160">
        <f t="shared" ref="K37:K41" si="18">F37</f>
        <v>0</v>
      </c>
      <c r="L37" s="160">
        <f t="shared" ref="L37:L42" si="19">SUM(I37:K37)</f>
        <v>0</v>
      </c>
      <c r="M37" s="155"/>
      <c r="N37" s="155"/>
      <c r="O37" s="155"/>
      <c r="P37" s="155"/>
      <c r="Q37" s="155"/>
      <c r="R37" s="137"/>
      <c r="S37" s="137"/>
      <c r="T37" s="137"/>
      <c r="U37" s="137"/>
      <c r="V37" s="137"/>
      <c r="W37" s="134"/>
      <c r="X37" s="134"/>
      <c r="Y37" s="134"/>
      <c r="Z37" s="134"/>
    </row>
    <row r="38" ht="18.75" customHeight="1">
      <c r="A38" s="172" t="s">
        <v>108</v>
      </c>
      <c r="B38" s="167">
        <v>0.0</v>
      </c>
      <c r="C38" s="168">
        <v>0.0</v>
      </c>
      <c r="D38" s="157">
        <f t="shared" si="12"/>
        <v>0</v>
      </c>
      <c r="E38" s="157">
        <f t="shared" si="17"/>
        <v>0</v>
      </c>
      <c r="F38" s="157">
        <f t="shared" si="14"/>
        <v>0</v>
      </c>
      <c r="G38" s="157"/>
      <c r="H38" s="163"/>
      <c r="I38" s="164"/>
      <c r="J38" s="164"/>
      <c r="K38" s="160">
        <f t="shared" si="18"/>
        <v>0</v>
      </c>
      <c r="L38" s="160">
        <f t="shared" si="19"/>
        <v>0</v>
      </c>
      <c r="M38" s="155"/>
      <c r="N38" s="155"/>
      <c r="O38" s="155"/>
      <c r="P38" s="155"/>
      <c r="Q38" s="155"/>
      <c r="R38" s="137"/>
      <c r="S38" s="137"/>
      <c r="T38" s="137"/>
      <c r="U38" s="137"/>
      <c r="V38" s="137"/>
      <c r="W38" s="134"/>
      <c r="X38" s="134"/>
      <c r="Y38" s="134"/>
      <c r="Z38" s="134"/>
    </row>
    <row r="39" ht="18.75" customHeight="1">
      <c r="A39" s="172" t="s">
        <v>109</v>
      </c>
      <c r="B39" s="167">
        <v>0.0</v>
      </c>
      <c r="C39" s="168">
        <v>0.0</v>
      </c>
      <c r="D39" s="157">
        <f t="shared" si="12"/>
        <v>0</v>
      </c>
      <c r="E39" s="157">
        <f t="shared" si="17"/>
        <v>0</v>
      </c>
      <c r="F39" s="157">
        <f t="shared" si="14"/>
        <v>0</v>
      </c>
      <c r="G39" s="157"/>
      <c r="H39" s="163"/>
      <c r="I39" s="164"/>
      <c r="J39" s="164"/>
      <c r="K39" s="160">
        <f t="shared" si="18"/>
        <v>0</v>
      </c>
      <c r="L39" s="160">
        <f t="shared" si="19"/>
        <v>0</v>
      </c>
      <c r="M39" s="155"/>
      <c r="N39" s="155"/>
      <c r="O39" s="155"/>
      <c r="P39" s="155"/>
      <c r="Q39" s="155"/>
      <c r="R39" s="137"/>
      <c r="S39" s="137"/>
      <c r="T39" s="137"/>
      <c r="U39" s="137"/>
      <c r="V39" s="137"/>
      <c r="W39" s="134"/>
      <c r="X39" s="134"/>
      <c r="Y39" s="134"/>
      <c r="Z39" s="134"/>
    </row>
    <row r="40" ht="18.75" customHeight="1">
      <c r="A40" s="172" t="s">
        <v>110</v>
      </c>
      <c r="B40" s="161">
        <v>0.0</v>
      </c>
      <c r="C40" s="168">
        <v>0.0</v>
      </c>
      <c r="D40" s="157">
        <f t="shared" si="12"/>
        <v>0</v>
      </c>
      <c r="E40" s="157">
        <f t="shared" si="17"/>
        <v>0</v>
      </c>
      <c r="F40" s="157">
        <f t="shared" si="14"/>
        <v>0</v>
      </c>
      <c r="G40" s="157"/>
      <c r="H40" s="163"/>
      <c r="I40" s="164"/>
      <c r="J40" s="164"/>
      <c r="K40" s="160">
        <f t="shared" si="18"/>
        <v>0</v>
      </c>
      <c r="L40" s="160">
        <f t="shared" si="19"/>
        <v>0</v>
      </c>
      <c r="M40" s="155"/>
      <c r="N40" s="155"/>
      <c r="O40" s="155"/>
      <c r="P40" s="155"/>
      <c r="Q40" s="155"/>
      <c r="R40" s="137"/>
      <c r="S40" s="137"/>
      <c r="T40" s="137"/>
      <c r="U40" s="137"/>
      <c r="V40" s="137"/>
      <c r="W40" s="134"/>
      <c r="X40" s="134"/>
      <c r="Y40" s="134"/>
      <c r="Z40" s="134"/>
    </row>
    <row r="41" ht="18.75" customHeight="1">
      <c r="A41" s="172" t="s">
        <v>111</v>
      </c>
      <c r="B41" s="167">
        <v>0.0</v>
      </c>
      <c r="C41" s="168">
        <v>0.0</v>
      </c>
      <c r="D41" s="157">
        <f t="shared" si="12"/>
        <v>0</v>
      </c>
      <c r="E41" s="157">
        <f t="shared" si="17"/>
        <v>0</v>
      </c>
      <c r="F41" s="157">
        <f t="shared" si="14"/>
        <v>0</v>
      </c>
      <c r="G41" s="157"/>
      <c r="H41" s="163"/>
      <c r="I41" s="164"/>
      <c r="J41" s="164"/>
      <c r="K41" s="160">
        <f t="shared" si="18"/>
        <v>0</v>
      </c>
      <c r="L41" s="160">
        <f t="shared" si="19"/>
        <v>0</v>
      </c>
      <c r="M41" s="155"/>
      <c r="N41" s="155"/>
      <c r="O41" s="155"/>
      <c r="P41" s="155"/>
      <c r="Q41" s="155"/>
      <c r="R41" s="137"/>
      <c r="S41" s="137"/>
      <c r="T41" s="137"/>
      <c r="U41" s="137"/>
      <c r="V41" s="137"/>
      <c r="W41" s="134"/>
      <c r="X41" s="134"/>
      <c r="Y41" s="134"/>
      <c r="Z41" s="134"/>
    </row>
    <row r="42" ht="18.75" customHeight="1">
      <c r="A42" s="162" t="s">
        <v>112</v>
      </c>
      <c r="B42" s="163"/>
      <c r="C42" s="169"/>
      <c r="D42" s="163">
        <f t="shared" ref="D42:F42" si="20">SUM(D27:D41)</f>
        <v>0</v>
      </c>
      <c r="E42" s="163">
        <f t="shared" si="20"/>
        <v>0</v>
      </c>
      <c r="F42" s="163">
        <f t="shared" si="20"/>
        <v>0</v>
      </c>
      <c r="G42" s="163"/>
      <c r="H42" s="163"/>
      <c r="I42" s="164">
        <f t="shared" ref="I42:K42" si="21">SUM(I27:I41)</f>
        <v>0</v>
      </c>
      <c r="J42" s="164">
        <f t="shared" si="21"/>
        <v>0</v>
      </c>
      <c r="K42" s="164">
        <f t="shared" si="21"/>
        <v>0</v>
      </c>
      <c r="L42" s="164">
        <f t="shared" si="19"/>
        <v>0</v>
      </c>
      <c r="M42" s="155"/>
      <c r="N42" s="155"/>
      <c r="O42" s="155"/>
      <c r="P42" s="155"/>
      <c r="Q42" s="155"/>
      <c r="R42" s="137"/>
      <c r="S42" s="137"/>
      <c r="T42" s="137"/>
      <c r="U42" s="137"/>
      <c r="V42" s="137"/>
      <c r="W42" s="134"/>
      <c r="X42" s="134"/>
      <c r="Y42" s="134"/>
      <c r="Z42" s="134"/>
    </row>
    <row r="43" ht="18.75" customHeight="1">
      <c r="A43" s="134"/>
      <c r="B43" s="157"/>
      <c r="C43" s="158"/>
      <c r="D43" s="157"/>
      <c r="E43" s="157"/>
      <c r="F43" s="157"/>
      <c r="G43" s="157"/>
      <c r="H43" s="157"/>
      <c r="I43" s="160"/>
      <c r="J43" s="160"/>
      <c r="K43" s="160"/>
      <c r="L43" s="160"/>
      <c r="M43" s="155"/>
      <c r="N43" s="155"/>
      <c r="O43" s="155"/>
      <c r="P43" s="155"/>
      <c r="Q43" s="155"/>
      <c r="R43" s="137"/>
      <c r="S43" s="137"/>
      <c r="T43" s="137"/>
      <c r="U43" s="137"/>
      <c r="V43" s="137"/>
      <c r="W43" s="134"/>
      <c r="X43" s="134"/>
      <c r="Y43" s="134"/>
      <c r="Z43" s="134"/>
    </row>
    <row r="44" ht="18.75" customHeight="1">
      <c r="A44" s="174" t="s">
        <v>113</v>
      </c>
      <c r="B44" s="157"/>
      <c r="C44" s="158"/>
      <c r="D44" s="157"/>
      <c r="E44" s="157"/>
      <c r="F44" s="157"/>
      <c r="G44" s="159" t="s">
        <v>114</v>
      </c>
      <c r="H44" s="157"/>
      <c r="I44" s="160"/>
      <c r="J44" s="160"/>
      <c r="K44" s="160"/>
      <c r="L44" s="160"/>
      <c r="M44" s="155"/>
      <c r="N44" s="155"/>
      <c r="O44" s="155"/>
      <c r="P44" s="155"/>
      <c r="Q44" s="155"/>
      <c r="R44" s="137"/>
      <c r="S44" s="137"/>
      <c r="T44" s="137"/>
      <c r="U44" s="137"/>
      <c r="V44" s="137"/>
      <c r="W44" s="134"/>
      <c r="X44" s="134"/>
      <c r="Y44" s="134"/>
      <c r="Z44" s="134"/>
    </row>
    <row r="45" ht="18.75" customHeight="1">
      <c r="A45" s="172" t="s">
        <v>115</v>
      </c>
      <c r="B45" s="167">
        <v>0.0</v>
      </c>
      <c r="C45" s="168">
        <v>0.0</v>
      </c>
      <c r="D45" s="157">
        <f t="shared" ref="D45:D56" si="22">SUM(B45*C45)</f>
        <v>0</v>
      </c>
      <c r="E45" s="157" t="s">
        <v>116</v>
      </c>
      <c r="F45" s="157">
        <f t="shared" ref="F45:F56" si="23">SUM(D45:E45)</f>
        <v>0</v>
      </c>
      <c r="H45" s="157"/>
      <c r="I45" s="160"/>
      <c r="J45" s="160"/>
      <c r="K45" s="160">
        <f>D45</f>
        <v>0</v>
      </c>
      <c r="L45" s="160">
        <f t="shared" ref="L45:L57" si="24">SUM(I45:K45)</f>
        <v>0</v>
      </c>
      <c r="M45" s="155"/>
      <c r="N45" s="155"/>
      <c r="O45" s="155"/>
      <c r="P45" s="155"/>
      <c r="Q45" s="155"/>
      <c r="R45" s="137"/>
      <c r="S45" s="137"/>
      <c r="T45" s="137"/>
      <c r="U45" s="137"/>
      <c r="V45" s="137"/>
      <c r="W45" s="134"/>
      <c r="X45" s="134"/>
      <c r="Y45" s="134"/>
      <c r="Z45" s="134"/>
    </row>
    <row r="46" ht="18.75" customHeight="1">
      <c r="A46" s="172" t="s">
        <v>117</v>
      </c>
      <c r="B46" s="167">
        <v>0.0</v>
      </c>
      <c r="C46" s="168">
        <v>0.0</v>
      </c>
      <c r="D46" s="157">
        <f t="shared" si="22"/>
        <v>0</v>
      </c>
      <c r="E46" s="157" t="s">
        <v>116</v>
      </c>
      <c r="F46" s="157">
        <f t="shared" si="23"/>
        <v>0</v>
      </c>
      <c r="G46" s="157"/>
      <c r="H46" s="157"/>
      <c r="I46" s="160"/>
      <c r="J46" s="160"/>
      <c r="K46" s="160">
        <f>F46</f>
        <v>0</v>
      </c>
      <c r="L46" s="160">
        <f t="shared" si="24"/>
        <v>0</v>
      </c>
      <c r="M46" s="155"/>
      <c r="N46" s="155"/>
      <c r="O46" s="155"/>
      <c r="P46" s="155"/>
      <c r="Q46" s="155"/>
      <c r="R46" s="137"/>
      <c r="S46" s="137"/>
      <c r="T46" s="137"/>
      <c r="U46" s="137"/>
      <c r="V46" s="137"/>
      <c r="W46" s="134"/>
      <c r="X46" s="134"/>
      <c r="Y46" s="134"/>
      <c r="Z46" s="134"/>
    </row>
    <row r="47" ht="18.75" customHeight="1">
      <c r="A47" s="172" t="s">
        <v>118</v>
      </c>
      <c r="B47" s="167">
        <v>0.0</v>
      </c>
      <c r="C47" s="168">
        <v>0.0</v>
      </c>
      <c r="D47" s="157">
        <f t="shared" si="22"/>
        <v>0</v>
      </c>
      <c r="E47" s="157" t="s">
        <v>116</v>
      </c>
      <c r="F47" s="157">
        <f t="shared" si="23"/>
        <v>0</v>
      </c>
      <c r="G47" s="157"/>
      <c r="H47" s="157"/>
      <c r="I47" s="160">
        <f t="shared" ref="I47:I53" si="25">D47</f>
        <v>0</v>
      </c>
      <c r="J47" s="160"/>
      <c r="K47" s="160"/>
      <c r="L47" s="160">
        <f t="shared" si="24"/>
        <v>0</v>
      </c>
      <c r="M47" s="155"/>
      <c r="N47" s="155"/>
      <c r="O47" s="155"/>
      <c r="P47" s="155"/>
      <c r="Q47" s="155"/>
      <c r="R47" s="137"/>
      <c r="S47" s="137"/>
      <c r="T47" s="137"/>
      <c r="U47" s="137"/>
      <c r="V47" s="137"/>
      <c r="W47" s="134"/>
      <c r="X47" s="134"/>
      <c r="Y47" s="134"/>
      <c r="Z47" s="134"/>
    </row>
    <row r="48" ht="18.75" customHeight="1">
      <c r="A48" s="172" t="s">
        <v>119</v>
      </c>
      <c r="B48" s="167">
        <v>0.0</v>
      </c>
      <c r="C48" s="168">
        <v>0.0</v>
      </c>
      <c r="D48" s="157">
        <f t="shared" si="22"/>
        <v>0</v>
      </c>
      <c r="E48" s="157" t="s">
        <v>116</v>
      </c>
      <c r="F48" s="157">
        <f t="shared" si="23"/>
        <v>0</v>
      </c>
      <c r="G48" s="157"/>
      <c r="H48" s="157"/>
      <c r="I48" s="160">
        <f t="shared" si="25"/>
        <v>0</v>
      </c>
      <c r="J48" s="160"/>
      <c r="K48" s="160"/>
      <c r="L48" s="160">
        <f t="shared" si="24"/>
        <v>0</v>
      </c>
      <c r="M48" s="155"/>
      <c r="N48" s="155"/>
      <c r="O48" s="155"/>
      <c r="P48" s="155"/>
      <c r="Q48" s="155"/>
      <c r="R48" s="137"/>
      <c r="S48" s="137"/>
      <c r="T48" s="137"/>
      <c r="U48" s="137"/>
      <c r="V48" s="137"/>
      <c r="W48" s="134"/>
      <c r="X48" s="134"/>
      <c r="Y48" s="134"/>
      <c r="Z48" s="134"/>
    </row>
    <row r="49" ht="18.75" customHeight="1">
      <c r="A49" s="172" t="s">
        <v>120</v>
      </c>
      <c r="B49" s="167">
        <v>0.0</v>
      </c>
      <c r="C49" s="168">
        <v>0.0</v>
      </c>
      <c r="D49" s="157">
        <f t="shared" si="22"/>
        <v>0</v>
      </c>
      <c r="E49" s="157" t="s">
        <v>116</v>
      </c>
      <c r="F49" s="157">
        <f t="shared" si="23"/>
        <v>0</v>
      </c>
      <c r="G49" s="157"/>
      <c r="H49" s="157"/>
      <c r="I49" s="160">
        <f t="shared" si="25"/>
        <v>0</v>
      </c>
      <c r="J49" s="160"/>
      <c r="K49" s="160"/>
      <c r="L49" s="160">
        <f t="shared" si="24"/>
        <v>0</v>
      </c>
      <c r="M49" s="155"/>
      <c r="N49" s="155"/>
      <c r="O49" s="155"/>
      <c r="P49" s="155"/>
      <c r="Q49" s="155"/>
      <c r="R49" s="137"/>
      <c r="S49" s="137"/>
      <c r="T49" s="137"/>
      <c r="U49" s="137"/>
      <c r="V49" s="137"/>
      <c r="W49" s="134"/>
      <c r="X49" s="134"/>
      <c r="Y49" s="134"/>
      <c r="Z49" s="134"/>
    </row>
    <row r="50" ht="18.75" customHeight="1">
      <c r="A50" s="172" t="s">
        <v>121</v>
      </c>
      <c r="B50" s="167">
        <v>0.0</v>
      </c>
      <c r="C50" s="168">
        <v>0.0</v>
      </c>
      <c r="D50" s="157">
        <f t="shared" si="22"/>
        <v>0</v>
      </c>
      <c r="E50" s="157" t="s">
        <v>116</v>
      </c>
      <c r="F50" s="157">
        <f t="shared" si="23"/>
        <v>0</v>
      </c>
      <c r="G50" s="157"/>
      <c r="H50" s="157"/>
      <c r="I50" s="160">
        <f t="shared" si="25"/>
        <v>0</v>
      </c>
      <c r="J50" s="160"/>
      <c r="K50" s="160"/>
      <c r="L50" s="160">
        <f t="shared" si="24"/>
        <v>0</v>
      </c>
      <c r="M50" s="155"/>
      <c r="N50" s="155"/>
      <c r="O50" s="155"/>
      <c r="P50" s="155"/>
      <c r="Q50" s="155"/>
      <c r="R50" s="137"/>
      <c r="S50" s="137"/>
      <c r="T50" s="137"/>
      <c r="U50" s="137"/>
      <c r="V50" s="137"/>
      <c r="W50" s="134"/>
      <c r="X50" s="134"/>
      <c r="Y50" s="134"/>
      <c r="Z50" s="134"/>
    </row>
    <row r="51" ht="18.75" customHeight="1">
      <c r="A51" s="172" t="s">
        <v>122</v>
      </c>
      <c r="B51" s="167">
        <v>0.0</v>
      </c>
      <c r="C51" s="168">
        <v>0.0</v>
      </c>
      <c r="D51" s="157">
        <f t="shared" si="22"/>
        <v>0</v>
      </c>
      <c r="E51" s="157" t="s">
        <v>116</v>
      </c>
      <c r="F51" s="157">
        <f t="shared" si="23"/>
        <v>0</v>
      </c>
      <c r="G51" s="157"/>
      <c r="H51" s="157"/>
      <c r="I51" s="160">
        <f t="shared" si="25"/>
        <v>0</v>
      </c>
      <c r="J51" s="160"/>
      <c r="K51" s="160"/>
      <c r="L51" s="160">
        <f t="shared" si="24"/>
        <v>0</v>
      </c>
      <c r="M51" s="155"/>
      <c r="N51" s="155"/>
      <c r="O51" s="155"/>
      <c r="P51" s="155"/>
      <c r="Q51" s="155"/>
      <c r="R51" s="137"/>
      <c r="S51" s="137"/>
      <c r="T51" s="137"/>
      <c r="U51" s="137"/>
      <c r="V51" s="137"/>
      <c r="W51" s="134"/>
      <c r="X51" s="134"/>
      <c r="Y51" s="134"/>
      <c r="Z51" s="134"/>
    </row>
    <row r="52" ht="18.75" customHeight="1">
      <c r="A52" s="172" t="s">
        <v>123</v>
      </c>
      <c r="B52" s="167">
        <v>0.0</v>
      </c>
      <c r="C52" s="168">
        <v>0.0</v>
      </c>
      <c r="D52" s="157">
        <f t="shared" si="22"/>
        <v>0</v>
      </c>
      <c r="E52" s="157" t="s">
        <v>116</v>
      </c>
      <c r="F52" s="157">
        <f t="shared" si="23"/>
        <v>0</v>
      </c>
      <c r="G52" s="157"/>
      <c r="H52" s="157"/>
      <c r="I52" s="160">
        <f t="shared" si="25"/>
        <v>0</v>
      </c>
      <c r="J52" s="160"/>
      <c r="K52" s="160"/>
      <c r="L52" s="160">
        <f t="shared" si="24"/>
        <v>0</v>
      </c>
      <c r="M52" s="155"/>
      <c r="N52" s="155"/>
      <c r="O52" s="155"/>
      <c r="P52" s="155"/>
      <c r="Q52" s="155"/>
      <c r="R52" s="137"/>
      <c r="S52" s="137"/>
      <c r="T52" s="137"/>
      <c r="U52" s="137"/>
      <c r="V52" s="137"/>
      <c r="W52" s="134"/>
      <c r="X52" s="134"/>
      <c r="Y52" s="134"/>
      <c r="Z52" s="134"/>
    </row>
    <row r="53" ht="18.75" customHeight="1">
      <c r="A53" s="172" t="s">
        <v>124</v>
      </c>
      <c r="B53" s="167">
        <v>0.0</v>
      </c>
      <c r="C53" s="168">
        <v>0.0</v>
      </c>
      <c r="D53" s="157">
        <f t="shared" si="22"/>
        <v>0</v>
      </c>
      <c r="E53" s="157" t="s">
        <v>116</v>
      </c>
      <c r="F53" s="157">
        <f t="shared" si="23"/>
        <v>0</v>
      </c>
      <c r="G53" s="157"/>
      <c r="H53" s="157"/>
      <c r="I53" s="160">
        <f t="shared" si="25"/>
        <v>0</v>
      </c>
      <c r="J53" s="160"/>
      <c r="K53" s="160"/>
      <c r="L53" s="160">
        <f t="shared" si="24"/>
        <v>0</v>
      </c>
      <c r="M53" s="155"/>
      <c r="N53" s="155"/>
      <c r="O53" s="155"/>
      <c r="P53" s="155"/>
      <c r="Q53" s="155"/>
      <c r="R53" s="137"/>
      <c r="S53" s="137"/>
      <c r="T53" s="137"/>
      <c r="U53" s="137"/>
      <c r="V53" s="137"/>
      <c r="W53" s="134"/>
      <c r="X53" s="134"/>
      <c r="Y53" s="134"/>
      <c r="Z53" s="134"/>
    </row>
    <row r="54" ht="21.75" customHeight="1">
      <c r="A54" s="172" t="s">
        <v>125</v>
      </c>
      <c r="B54" s="167">
        <v>0.0</v>
      </c>
      <c r="C54" s="168">
        <v>0.0</v>
      </c>
      <c r="D54" s="157">
        <f t="shared" si="22"/>
        <v>0</v>
      </c>
      <c r="E54" s="157" t="s">
        <v>116</v>
      </c>
      <c r="F54" s="157">
        <f t="shared" si="23"/>
        <v>0</v>
      </c>
      <c r="G54" s="157"/>
      <c r="H54" s="157"/>
      <c r="I54" s="160"/>
      <c r="J54" s="160"/>
      <c r="K54" s="160">
        <f t="shared" ref="K54:K56" si="26">F54</f>
        <v>0</v>
      </c>
      <c r="L54" s="160">
        <f t="shared" si="24"/>
        <v>0</v>
      </c>
      <c r="M54" s="155"/>
      <c r="N54" s="155"/>
      <c r="O54" s="155"/>
      <c r="P54" s="155"/>
      <c r="Q54" s="155"/>
      <c r="R54" s="137"/>
      <c r="S54" s="137"/>
      <c r="T54" s="137"/>
      <c r="U54" s="137"/>
      <c r="V54" s="137"/>
      <c r="W54" s="134"/>
      <c r="X54" s="134"/>
      <c r="Y54" s="134"/>
      <c r="Z54" s="134"/>
    </row>
    <row r="55" ht="21.75" customHeight="1">
      <c r="A55" s="172" t="s">
        <v>126</v>
      </c>
      <c r="B55" s="167">
        <v>0.0</v>
      </c>
      <c r="C55" s="168">
        <v>0.0</v>
      </c>
      <c r="D55" s="157">
        <f t="shared" si="22"/>
        <v>0</v>
      </c>
      <c r="E55" s="157" t="s">
        <v>116</v>
      </c>
      <c r="F55" s="157">
        <f t="shared" si="23"/>
        <v>0</v>
      </c>
      <c r="G55" s="157"/>
      <c r="H55" s="157"/>
      <c r="I55" s="160"/>
      <c r="J55" s="160"/>
      <c r="K55" s="160">
        <f t="shared" si="26"/>
        <v>0</v>
      </c>
      <c r="L55" s="160">
        <f t="shared" si="24"/>
        <v>0</v>
      </c>
      <c r="M55" s="155"/>
      <c r="N55" s="155"/>
      <c r="O55" s="155"/>
      <c r="P55" s="155"/>
      <c r="Q55" s="155"/>
      <c r="R55" s="137"/>
      <c r="S55" s="137"/>
      <c r="T55" s="137"/>
      <c r="U55" s="137"/>
      <c r="V55" s="137"/>
      <c r="W55" s="134"/>
      <c r="X55" s="134"/>
      <c r="Y55" s="134"/>
      <c r="Z55" s="134"/>
    </row>
    <row r="56" ht="21.75" customHeight="1">
      <c r="A56" s="172" t="s">
        <v>127</v>
      </c>
      <c r="B56" s="161">
        <v>0.0</v>
      </c>
      <c r="C56" s="168">
        <v>0.0</v>
      </c>
      <c r="D56" s="157">
        <f t="shared" si="22"/>
        <v>0</v>
      </c>
      <c r="E56" s="157" t="s">
        <v>116</v>
      </c>
      <c r="F56" s="157">
        <f t="shared" si="23"/>
        <v>0</v>
      </c>
      <c r="G56" s="157"/>
      <c r="H56" s="157"/>
      <c r="I56" s="160"/>
      <c r="J56" s="160"/>
      <c r="K56" s="160">
        <f t="shared" si="26"/>
        <v>0</v>
      </c>
      <c r="L56" s="160">
        <f t="shared" si="24"/>
        <v>0</v>
      </c>
      <c r="M56" s="155"/>
      <c r="N56" s="155"/>
      <c r="O56" s="155"/>
      <c r="P56" s="155"/>
      <c r="Q56" s="155"/>
      <c r="R56" s="137"/>
      <c r="S56" s="137"/>
      <c r="T56" s="137"/>
      <c r="U56" s="137"/>
      <c r="V56" s="137"/>
      <c r="W56" s="134"/>
      <c r="X56" s="134"/>
      <c r="Y56" s="134"/>
      <c r="Z56" s="134"/>
    </row>
    <row r="57" ht="18.75" customHeight="1">
      <c r="A57" s="162" t="s">
        <v>128</v>
      </c>
      <c r="B57" s="163"/>
      <c r="C57" s="169"/>
      <c r="D57" s="163">
        <f t="shared" ref="D57:F57" si="27">SUM(D45:D56)</f>
        <v>0</v>
      </c>
      <c r="E57" s="163">
        <f t="shared" si="27"/>
        <v>0</v>
      </c>
      <c r="F57" s="163">
        <f t="shared" si="27"/>
        <v>0</v>
      </c>
      <c r="G57" s="157"/>
      <c r="H57" s="157"/>
      <c r="I57" s="164">
        <f t="shared" ref="I57:K57" si="28">SUM(I45:I56)</f>
        <v>0</v>
      </c>
      <c r="J57" s="164">
        <f t="shared" si="28"/>
        <v>0</v>
      </c>
      <c r="K57" s="164">
        <f t="shared" si="28"/>
        <v>0</v>
      </c>
      <c r="L57" s="164">
        <f t="shared" si="24"/>
        <v>0</v>
      </c>
      <c r="M57" s="155"/>
      <c r="N57" s="155"/>
      <c r="O57" s="155"/>
      <c r="P57" s="155"/>
      <c r="Q57" s="155"/>
      <c r="R57" s="137"/>
      <c r="S57" s="137"/>
      <c r="T57" s="137"/>
      <c r="U57" s="137"/>
      <c r="V57" s="137"/>
      <c r="W57" s="134"/>
      <c r="X57" s="134"/>
      <c r="Y57" s="134"/>
      <c r="Z57" s="134"/>
    </row>
    <row r="58" ht="18.75" customHeight="1">
      <c r="A58" s="155"/>
      <c r="B58" s="157"/>
      <c r="C58" s="158"/>
      <c r="D58" s="157"/>
      <c r="E58" s="157"/>
      <c r="F58" s="157"/>
      <c r="G58" s="157"/>
      <c r="H58" s="157"/>
      <c r="I58" s="160"/>
      <c r="J58" s="160"/>
      <c r="K58" s="160"/>
      <c r="L58" s="160"/>
      <c r="M58" s="155"/>
      <c r="N58" s="155"/>
      <c r="O58" s="155"/>
      <c r="P58" s="155"/>
      <c r="Q58" s="155"/>
      <c r="R58" s="137"/>
      <c r="S58" s="137"/>
      <c r="T58" s="137"/>
      <c r="U58" s="137"/>
      <c r="V58" s="137"/>
      <c r="W58" s="134"/>
      <c r="X58" s="134"/>
      <c r="Y58" s="134"/>
      <c r="Z58" s="134"/>
    </row>
    <row r="59" ht="18.75" customHeight="1">
      <c r="A59" s="162" t="s">
        <v>129</v>
      </c>
      <c r="B59" s="170"/>
      <c r="C59" s="171"/>
      <c r="D59" s="157"/>
      <c r="E59" s="157"/>
      <c r="F59" s="157"/>
      <c r="G59" s="157"/>
      <c r="H59" s="157"/>
      <c r="I59" s="160"/>
      <c r="J59" s="160"/>
      <c r="K59" s="160"/>
      <c r="L59" s="160"/>
      <c r="M59" s="155"/>
      <c r="N59" s="155"/>
      <c r="O59" s="155"/>
      <c r="P59" s="155"/>
      <c r="Q59" s="155"/>
      <c r="R59" s="137"/>
      <c r="S59" s="137"/>
      <c r="T59" s="137"/>
      <c r="U59" s="137"/>
      <c r="V59" s="137"/>
      <c r="W59" s="134"/>
      <c r="X59" s="134"/>
      <c r="Y59" s="134"/>
      <c r="Z59" s="134"/>
    </row>
    <row r="60" ht="18.75" customHeight="1">
      <c r="A60" s="155" t="s">
        <v>130</v>
      </c>
      <c r="B60" s="161">
        <v>0.0</v>
      </c>
      <c r="C60" s="168">
        <v>0.0</v>
      </c>
      <c r="D60" s="157">
        <f t="shared" ref="D60:D66" si="29">SUM(C60*B60)</f>
        <v>0</v>
      </c>
      <c r="E60" s="157">
        <f t="shared" ref="E60:E66" si="30">SUM(D60*0.15)</f>
        <v>0</v>
      </c>
      <c r="F60" s="157">
        <f t="shared" ref="F60:F66" si="31">SUM(D60:E60)</f>
        <v>0</v>
      </c>
      <c r="G60" s="157"/>
      <c r="H60" s="157"/>
      <c r="I60" s="160"/>
      <c r="J60" s="160"/>
      <c r="K60" s="160">
        <f>F60</f>
        <v>0</v>
      </c>
      <c r="L60" s="160">
        <f t="shared" ref="L60:L65" si="32">SUM(I60:K60)</f>
        <v>0</v>
      </c>
      <c r="M60" s="155"/>
      <c r="N60" s="155"/>
      <c r="O60" s="155"/>
      <c r="P60" s="155"/>
      <c r="Q60" s="155"/>
      <c r="R60" s="137"/>
      <c r="S60" s="137"/>
      <c r="T60" s="137"/>
      <c r="U60" s="137"/>
      <c r="V60" s="137"/>
      <c r="W60" s="134"/>
      <c r="X60" s="134"/>
      <c r="Y60" s="134"/>
      <c r="Z60" s="134"/>
    </row>
    <row r="61" ht="18.75" customHeight="1">
      <c r="A61" s="155" t="s">
        <v>131</v>
      </c>
      <c r="B61" s="161">
        <v>0.0</v>
      </c>
      <c r="C61" s="168">
        <v>0.0</v>
      </c>
      <c r="D61" s="157">
        <f t="shared" si="29"/>
        <v>0</v>
      </c>
      <c r="E61" s="157">
        <f t="shared" si="30"/>
        <v>0</v>
      </c>
      <c r="F61" s="157">
        <f t="shared" si="31"/>
        <v>0</v>
      </c>
      <c r="G61" s="157"/>
      <c r="H61" s="157"/>
      <c r="I61" s="160">
        <f>F61</f>
        <v>0</v>
      </c>
      <c r="J61" s="160"/>
      <c r="K61" s="160"/>
      <c r="L61" s="160">
        <f t="shared" si="32"/>
        <v>0</v>
      </c>
      <c r="M61" s="155"/>
      <c r="N61" s="155"/>
      <c r="O61" s="155"/>
      <c r="P61" s="155"/>
      <c r="Q61" s="155"/>
      <c r="R61" s="137"/>
      <c r="S61" s="137"/>
      <c r="T61" s="137"/>
      <c r="U61" s="137"/>
      <c r="V61" s="137"/>
      <c r="W61" s="134"/>
      <c r="X61" s="134"/>
      <c r="Y61" s="134"/>
      <c r="Z61" s="134"/>
    </row>
    <row r="62" ht="18.75" customHeight="1">
      <c r="A62" s="155" t="s">
        <v>132</v>
      </c>
      <c r="B62" s="161">
        <v>0.0</v>
      </c>
      <c r="C62" s="168">
        <v>0.0</v>
      </c>
      <c r="D62" s="157">
        <f t="shared" si="29"/>
        <v>0</v>
      </c>
      <c r="E62" s="157">
        <f t="shared" si="30"/>
        <v>0</v>
      </c>
      <c r="F62" s="157">
        <f t="shared" si="31"/>
        <v>0</v>
      </c>
      <c r="G62" s="157"/>
      <c r="H62" s="157"/>
      <c r="I62" s="160"/>
      <c r="J62" s="160"/>
      <c r="K62" s="160">
        <f>D62</f>
        <v>0</v>
      </c>
      <c r="L62" s="160">
        <f t="shared" si="32"/>
        <v>0</v>
      </c>
      <c r="M62" s="155"/>
      <c r="N62" s="155"/>
      <c r="O62" s="155"/>
      <c r="P62" s="155"/>
      <c r="Q62" s="155"/>
      <c r="R62" s="137"/>
      <c r="S62" s="137"/>
      <c r="T62" s="137"/>
      <c r="U62" s="137"/>
      <c r="V62" s="137"/>
      <c r="W62" s="134"/>
      <c r="X62" s="134"/>
      <c r="Y62" s="134"/>
      <c r="Z62" s="134"/>
    </row>
    <row r="63" ht="18.75" customHeight="1">
      <c r="A63" s="155" t="s">
        <v>133</v>
      </c>
      <c r="B63" s="161">
        <v>0.0</v>
      </c>
      <c r="C63" s="168">
        <v>0.0</v>
      </c>
      <c r="D63" s="157">
        <f t="shared" si="29"/>
        <v>0</v>
      </c>
      <c r="E63" s="157">
        <f t="shared" si="30"/>
        <v>0</v>
      </c>
      <c r="F63" s="157">
        <f t="shared" si="31"/>
        <v>0</v>
      </c>
      <c r="G63" s="157"/>
      <c r="H63" s="157"/>
      <c r="I63" s="160"/>
      <c r="J63" s="160"/>
      <c r="K63" s="160">
        <f t="shared" ref="K63:K65" si="33">F63</f>
        <v>0</v>
      </c>
      <c r="L63" s="160">
        <f t="shared" si="32"/>
        <v>0</v>
      </c>
      <c r="M63" s="155"/>
      <c r="N63" s="155"/>
      <c r="O63" s="155"/>
      <c r="P63" s="155"/>
      <c r="Q63" s="155"/>
      <c r="R63" s="137"/>
      <c r="S63" s="137"/>
      <c r="T63" s="137"/>
      <c r="U63" s="137"/>
      <c r="V63" s="137"/>
      <c r="W63" s="134"/>
      <c r="X63" s="134"/>
      <c r="Y63" s="134"/>
      <c r="Z63" s="134"/>
    </row>
    <row r="64" ht="18.75" customHeight="1">
      <c r="A64" s="155" t="s">
        <v>134</v>
      </c>
      <c r="B64" s="167">
        <v>0.0</v>
      </c>
      <c r="C64" s="168">
        <v>0.0</v>
      </c>
      <c r="D64" s="157">
        <f t="shared" si="29"/>
        <v>0</v>
      </c>
      <c r="E64" s="157">
        <f t="shared" si="30"/>
        <v>0</v>
      </c>
      <c r="F64" s="157">
        <f t="shared" si="31"/>
        <v>0</v>
      </c>
      <c r="G64" s="157"/>
      <c r="H64" s="157"/>
      <c r="I64" s="160"/>
      <c r="J64" s="160"/>
      <c r="K64" s="160">
        <f t="shared" si="33"/>
        <v>0</v>
      </c>
      <c r="L64" s="160">
        <f t="shared" si="32"/>
        <v>0</v>
      </c>
      <c r="M64" s="155"/>
      <c r="N64" s="155"/>
      <c r="O64" s="155"/>
      <c r="P64" s="155"/>
      <c r="Q64" s="155"/>
      <c r="R64" s="137"/>
      <c r="S64" s="137"/>
      <c r="T64" s="137"/>
      <c r="U64" s="137"/>
      <c r="V64" s="137"/>
      <c r="W64" s="134"/>
      <c r="X64" s="134"/>
      <c r="Y64" s="134"/>
      <c r="Z64" s="134"/>
    </row>
    <row r="65" ht="18.75" customHeight="1">
      <c r="A65" s="155" t="s">
        <v>135</v>
      </c>
      <c r="B65" s="167">
        <v>0.0</v>
      </c>
      <c r="C65" s="168">
        <v>0.0</v>
      </c>
      <c r="D65" s="157">
        <f t="shared" si="29"/>
        <v>0</v>
      </c>
      <c r="E65" s="157">
        <f t="shared" si="30"/>
        <v>0</v>
      </c>
      <c r="F65" s="157">
        <f t="shared" si="31"/>
        <v>0</v>
      </c>
      <c r="G65" s="157"/>
      <c r="H65" s="157"/>
      <c r="I65" s="160"/>
      <c r="J65" s="160"/>
      <c r="K65" s="160">
        <f t="shared" si="33"/>
        <v>0</v>
      </c>
      <c r="L65" s="160">
        <f t="shared" si="32"/>
        <v>0</v>
      </c>
      <c r="M65" s="155"/>
      <c r="N65" s="155"/>
      <c r="O65" s="155"/>
      <c r="P65" s="155"/>
      <c r="Q65" s="155"/>
      <c r="R65" s="137"/>
      <c r="S65" s="137"/>
      <c r="T65" s="137"/>
      <c r="U65" s="137"/>
      <c r="V65" s="137"/>
      <c r="W65" s="134"/>
      <c r="X65" s="134"/>
      <c r="Y65" s="134"/>
      <c r="Z65" s="134"/>
    </row>
    <row r="66" ht="18.75" customHeight="1">
      <c r="A66" s="175" t="s">
        <v>136</v>
      </c>
      <c r="B66" s="161">
        <v>0.0</v>
      </c>
      <c r="C66" s="168">
        <v>0.0</v>
      </c>
      <c r="D66" s="157">
        <f t="shared" si="29"/>
        <v>0</v>
      </c>
      <c r="E66" s="157">
        <f t="shared" si="30"/>
        <v>0</v>
      </c>
      <c r="F66" s="157">
        <f t="shared" si="31"/>
        <v>0</v>
      </c>
      <c r="G66" s="157"/>
      <c r="H66" s="157"/>
      <c r="I66" s="160"/>
      <c r="J66" s="160"/>
      <c r="K66" s="160"/>
      <c r="L66" s="160"/>
      <c r="M66" s="155"/>
      <c r="N66" s="155"/>
      <c r="O66" s="155"/>
      <c r="P66" s="155"/>
      <c r="Q66" s="155"/>
      <c r="R66" s="137"/>
      <c r="S66" s="137"/>
      <c r="T66" s="137"/>
      <c r="U66" s="137"/>
      <c r="V66" s="137"/>
      <c r="W66" s="134"/>
      <c r="X66" s="134"/>
      <c r="Y66" s="134"/>
      <c r="Z66" s="134"/>
    </row>
    <row r="67" ht="18.75" customHeight="1">
      <c r="A67" s="162" t="s">
        <v>137</v>
      </c>
      <c r="B67" s="163"/>
      <c r="C67" s="169"/>
      <c r="D67" s="163">
        <f t="shared" ref="D67:F67" si="34">SUM(D60:D66)</f>
        <v>0</v>
      </c>
      <c r="E67" s="163">
        <f t="shared" si="34"/>
        <v>0</v>
      </c>
      <c r="F67" s="163">
        <f t="shared" si="34"/>
        <v>0</v>
      </c>
      <c r="G67" s="163"/>
      <c r="H67" s="163"/>
      <c r="I67" s="164">
        <f t="shared" ref="I67:K67" si="35">SUM(I60:I65)</f>
        <v>0</v>
      </c>
      <c r="J67" s="164">
        <f t="shared" si="35"/>
        <v>0</v>
      </c>
      <c r="K67" s="164">
        <f t="shared" si="35"/>
        <v>0</v>
      </c>
      <c r="L67" s="164">
        <f>SUM(I67:K67)</f>
        <v>0</v>
      </c>
      <c r="M67" s="155"/>
      <c r="N67" s="155"/>
      <c r="O67" s="155"/>
      <c r="P67" s="155"/>
      <c r="Q67" s="155"/>
      <c r="R67" s="137"/>
      <c r="S67" s="137"/>
      <c r="T67" s="137"/>
      <c r="U67" s="137"/>
      <c r="V67" s="137"/>
      <c r="W67" s="134"/>
      <c r="X67" s="134"/>
      <c r="Y67" s="134"/>
      <c r="Z67" s="134"/>
    </row>
    <row r="68" ht="19.5" customHeight="1">
      <c r="A68" s="155"/>
      <c r="B68" s="163"/>
      <c r="C68" s="169"/>
      <c r="D68" s="163"/>
      <c r="E68" s="163"/>
      <c r="F68" s="163"/>
      <c r="G68" s="163"/>
      <c r="H68" s="163"/>
      <c r="I68" s="160"/>
      <c r="J68" s="160"/>
      <c r="K68" s="160"/>
      <c r="L68" s="160"/>
      <c r="M68" s="155"/>
      <c r="N68" s="155"/>
      <c r="O68" s="155"/>
      <c r="P68" s="155"/>
      <c r="Q68" s="155"/>
      <c r="R68" s="137"/>
      <c r="S68" s="137"/>
      <c r="T68" s="137"/>
      <c r="U68" s="137"/>
      <c r="V68" s="137"/>
      <c r="W68" s="134"/>
      <c r="X68" s="134"/>
      <c r="Y68" s="134"/>
      <c r="Z68" s="134"/>
    </row>
    <row r="69" ht="18.75" customHeight="1">
      <c r="A69" s="162" t="s">
        <v>138</v>
      </c>
      <c r="B69" s="170"/>
      <c r="C69" s="171"/>
      <c r="D69" s="157"/>
      <c r="E69" s="157"/>
      <c r="F69" s="157"/>
      <c r="G69" s="157"/>
      <c r="H69" s="157"/>
      <c r="I69" s="160"/>
      <c r="J69" s="160"/>
      <c r="K69" s="160"/>
      <c r="L69" s="160"/>
      <c r="M69" s="155"/>
      <c r="N69" s="155"/>
      <c r="O69" s="155"/>
      <c r="P69" s="155"/>
      <c r="Q69" s="155"/>
      <c r="R69" s="137"/>
      <c r="S69" s="137"/>
      <c r="T69" s="137"/>
      <c r="U69" s="137"/>
      <c r="V69" s="137"/>
      <c r="W69" s="134"/>
      <c r="X69" s="134"/>
      <c r="Y69" s="134"/>
      <c r="Z69" s="134"/>
    </row>
    <row r="70" ht="18.75" customHeight="1">
      <c r="A70" s="155" t="s">
        <v>139</v>
      </c>
      <c r="B70" s="167">
        <v>0.0</v>
      </c>
      <c r="C70" s="168">
        <v>0.0</v>
      </c>
      <c r="D70" s="157">
        <f t="shared" ref="D70:D76" si="36">SUM(C70*B70)</f>
        <v>0</v>
      </c>
      <c r="E70" s="157">
        <f t="shared" ref="E70:E76" si="37">SUM(D70*0.15)</f>
        <v>0</v>
      </c>
      <c r="F70" s="157">
        <f t="shared" ref="F70:F76" si="38">SUM(D70:E70)</f>
        <v>0</v>
      </c>
      <c r="G70" s="157"/>
      <c r="H70" s="157"/>
      <c r="I70" s="160"/>
      <c r="J70" s="160">
        <f t="shared" ref="J70:J73" si="39">F70</f>
        <v>0</v>
      </c>
      <c r="K70" s="160"/>
      <c r="L70" s="160">
        <f t="shared" ref="L70:L77" si="40">SUM(I70:K70)</f>
        <v>0</v>
      </c>
      <c r="M70" s="155"/>
      <c r="N70" s="155"/>
      <c r="O70" s="155"/>
      <c r="P70" s="155"/>
      <c r="Q70" s="155"/>
      <c r="R70" s="137"/>
      <c r="S70" s="137"/>
      <c r="T70" s="137"/>
      <c r="U70" s="137"/>
      <c r="V70" s="137"/>
      <c r="W70" s="134"/>
      <c r="X70" s="134"/>
      <c r="Y70" s="134"/>
      <c r="Z70" s="134"/>
    </row>
    <row r="71" ht="18.75" customHeight="1">
      <c r="A71" s="155" t="s">
        <v>140</v>
      </c>
      <c r="B71" s="167">
        <v>0.0</v>
      </c>
      <c r="C71" s="168">
        <v>0.0</v>
      </c>
      <c r="D71" s="157">
        <f t="shared" si="36"/>
        <v>0</v>
      </c>
      <c r="E71" s="157">
        <f t="shared" si="37"/>
        <v>0</v>
      </c>
      <c r="F71" s="157">
        <f t="shared" si="38"/>
        <v>0</v>
      </c>
      <c r="G71" s="157"/>
      <c r="H71" s="157"/>
      <c r="I71" s="160"/>
      <c r="J71" s="160">
        <f t="shared" si="39"/>
        <v>0</v>
      </c>
      <c r="K71" s="160"/>
      <c r="L71" s="160">
        <f t="shared" si="40"/>
        <v>0</v>
      </c>
      <c r="M71" s="155"/>
      <c r="N71" s="155"/>
      <c r="O71" s="155"/>
      <c r="P71" s="155"/>
      <c r="Q71" s="155"/>
      <c r="R71" s="137"/>
      <c r="S71" s="137"/>
      <c r="T71" s="137"/>
      <c r="U71" s="137"/>
      <c r="V71" s="137"/>
      <c r="W71" s="134"/>
      <c r="X71" s="134"/>
      <c r="Y71" s="134"/>
      <c r="Z71" s="134"/>
    </row>
    <row r="72" ht="18.75" customHeight="1">
      <c r="A72" s="155" t="s">
        <v>141</v>
      </c>
      <c r="B72" s="167">
        <v>0.0</v>
      </c>
      <c r="C72" s="168">
        <v>0.0</v>
      </c>
      <c r="D72" s="157">
        <f t="shared" si="36"/>
        <v>0</v>
      </c>
      <c r="E72" s="157">
        <f t="shared" si="37"/>
        <v>0</v>
      </c>
      <c r="F72" s="157">
        <f t="shared" si="38"/>
        <v>0</v>
      </c>
      <c r="G72" s="157"/>
      <c r="H72" s="157"/>
      <c r="I72" s="160"/>
      <c r="J72" s="160">
        <f t="shared" si="39"/>
        <v>0</v>
      </c>
      <c r="K72" s="160"/>
      <c r="L72" s="160">
        <f t="shared" si="40"/>
        <v>0</v>
      </c>
      <c r="M72" s="155"/>
      <c r="N72" s="155"/>
      <c r="O72" s="155"/>
      <c r="P72" s="155"/>
      <c r="Q72" s="155"/>
      <c r="R72" s="137"/>
      <c r="S72" s="137"/>
      <c r="T72" s="137"/>
      <c r="U72" s="137"/>
      <c r="V72" s="137"/>
      <c r="W72" s="134"/>
      <c r="X72" s="134"/>
      <c r="Y72" s="134"/>
      <c r="Z72" s="134"/>
    </row>
    <row r="73" ht="18.75" customHeight="1">
      <c r="A73" s="155" t="s">
        <v>142</v>
      </c>
      <c r="B73" s="161">
        <v>0.0</v>
      </c>
      <c r="C73" s="168">
        <v>0.0</v>
      </c>
      <c r="D73" s="157">
        <f t="shared" si="36"/>
        <v>0</v>
      </c>
      <c r="E73" s="157">
        <f t="shared" si="37"/>
        <v>0</v>
      </c>
      <c r="F73" s="157">
        <f t="shared" si="38"/>
        <v>0</v>
      </c>
      <c r="G73" s="157"/>
      <c r="H73" s="157"/>
      <c r="I73" s="160"/>
      <c r="J73" s="160">
        <f t="shared" si="39"/>
        <v>0</v>
      </c>
      <c r="K73" s="160"/>
      <c r="L73" s="160">
        <f t="shared" si="40"/>
        <v>0</v>
      </c>
      <c r="M73" s="155"/>
      <c r="N73" s="155"/>
      <c r="O73" s="155"/>
      <c r="P73" s="155"/>
      <c r="Q73" s="155"/>
      <c r="R73" s="137"/>
      <c r="S73" s="137"/>
      <c r="T73" s="137"/>
      <c r="U73" s="137"/>
      <c r="V73" s="137"/>
      <c r="W73" s="134"/>
      <c r="X73" s="134"/>
      <c r="Y73" s="134"/>
      <c r="Z73" s="134"/>
    </row>
    <row r="74" ht="18.75" customHeight="1">
      <c r="A74" s="155" t="s">
        <v>143</v>
      </c>
      <c r="B74" s="161">
        <v>0.0</v>
      </c>
      <c r="C74" s="168">
        <v>0.0</v>
      </c>
      <c r="D74" s="157">
        <f t="shared" si="36"/>
        <v>0</v>
      </c>
      <c r="E74" s="157">
        <f t="shared" si="37"/>
        <v>0</v>
      </c>
      <c r="F74" s="157">
        <f t="shared" si="38"/>
        <v>0</v>
      </c>
      <c r="G74" s="157"/>
      <c r="H74" s="157"/>
      <c r="I74" s="160"/>
      <c r="J74" s="160"/>
      <c r="K74" s="160">
        <f>F74</f>
        <v>0</v>
      </c>
      <c r="L74" s="160">
        <f t="shared" si="40"/>
        <v>0</v>
      </c>
      <c r="M74" s="155"/>
      <c r="N74" s="155"/>
      <c r="O74" s="155"/>
      <c r="P74" s="155"/>
      <c r="Q74" s="155"/>
      <c r="R74" s="137"/>
      <c r="S74" s="137"/>
      <c r="T74" s="137"/>
      <c r="U74" s="137"/>
      <c r="V74" s="137"/>
      <c r="W74" s="134"/>
      <c r="X74" s="134"/>
      <c r="Y74" s="134"/>
      <c r="Z74" s="134"/>
    </row>
    <row r="75" ht="18.75" customHeight="1">
      <c r="A75" s="155" t="s">
        <v>144</v>
      </c>
      <c r="B75" s="167">
        <v>0.0</v>
      </c>
      <c r="C75" s="176">
        <v>0.0</v>
      </c>
      <c r="D75" s="157">
        <f t="shared" si="36"/>
        <v>0</v>
      </c>
      <c r="E75" s="157">
        <f t="shared" si="37"/>
        <v>0</v>
      </c>
      <c r="F75" s="157">
        <f t="shared" si="38"/>
        <v>0</v>
      </c>
      <c r="G75" s="157"/>
      <c r="H75" s="157"/>
      <c r="I75" s="160"/>
      <c r="J75" s="160">
        <f>F75</f>
        <v>0</v>
      </c>
      <c r="K75" s="160"/>
      <c r="L75" s="160">
        <f t="shared" si="40"/>
        <v>0</v>
      </c>
      <c r="M75" s="155"/>
      <c r="N75" s="155"/>
      <c r="O75" s="155"/>
      <c r="P75" s="155"/>
      <c r="Q75" s="155"/>
      <c r="R75" s="137"/>
      <c r="S75" s="137"/>
      <c r="T75" s="137"/>
      <c r="U75" s="137"/>
      <c r="V75" s="137"/>
      <c r="W75" s="134"/>
      <c r="X75" s="134"/>
      <c r="Y75" s="134"/>
      <c r="Z75" s="134"/>
    </row>
    <row r="76" ht="18.75" customHeight="1">
      <c r="A76" s="155" t="s">
        <v>145</v>
      </c>
      <c r="B76" s="167">
        <v>0.0</v>
      </c>
      <c r="C76" s="168">
        <v>0.0</v>
      </c>
      <c r="D76" s="157">
        <f t="shared" si="36"/>
        <v>0</v>
      </c>
      <c r="E76" s="157">
        <f t="shared" si="37"/>
        <v>0</v>
      </c>
      <c r="F76" s="157">
        <f t="shared" si="38"/>
        <v>0</v>
      </c>
      <c r="G76" s="159" t="s">
        <v>146</v>
      </c>
      <c r="H76" s="157"/>
      <c r="I76" s="160"/>
      <c r="J76" s="160"/>
      <c r="K76" s="160">
        <f>F76</f>
        <v>0</v>
      </c>
      <c r="L76" s="160">
        <f t="shared" si="40"/>
        <v>0</v>
      </c>
      <c r="M76" s="155"/>
      <c r="N76" s="155"/>
      <c r="O76" s="155"/>
      <c r="P76" s="155"/>
      <c r="Q76" s="155"/>
      <c r="R76" s="137"/>
      <c r="S76" s="137"/>
      <c r="T76" s="137"/>
      <c r="U76" s="137"/>
      <c r="V76" s="137"/>
      <c r="W76" s="134"/>
      <c r="X76" s="134"/>
      <c r="Y76" s="134"/>
      <c r="Z76" s="134"/>
    </row>
    <row r="77" ht="18.75" customHeight="1">
      <c r="A77" s="162" t="s">
        <v>147</v>
      </c>
      <c r="B77" s="157"/>
      <c r="C77" s="158"/>
      <c r="D77" s="163">
        <f t="shared" ref="D77:F77" si="41">SUM(D70:D76)</f>
        <v>0</v>
      </c>
      <c r="E77" s="163">
        <f t="shared" si="41"/>
        <v>0</v>
      </c>
      <c r="F77" s="163">
        <f t="shared" si="41"/>
        <v>0</v>
      </c>
      <c r="G77" s="163"/>
      <c r="H77" s="163"/>
      <c r="I77" s="164">
        <f t="shared" ref="I77:K77" si="42">SUM(I70:I76)</f>
        <v>0</v>
      </c>
      <c r="J77" s="164">
        <f t="shared" si="42"/>
        <v>0</v>
      </c>
      <c r="K77" s="164">
        <f t="shared" si="42"/>
        <v>0</v>
      </c>
      <c r="L77" s="164">
        <f t="shared" si="40"/>
        <v>0</v>
      </c>
      <c r="M77" s="155"/>
      <c r="N77" s="155"/>
      <c r="O77" s="155"/>
      <c r="P77" s="155"/>
      <c r="Q77" s="155"/>
      <c r="R77" s="137"/>
      <c r="S77" s="137"/>
      <c r="T77" s="137"/>
      <c r="U77" s="137"/>
      <c r="V77" s="137"/>
      <c r="W77" s="134"/>
      <c r="X77" s="134"/>
      <c r="Y77" s="134"/>
      <c r="Z77" s="134"/>
    </row>
    <row r="78" ht="19.5" customHeight="1">
      <c r="A78" s="155"/>
      <c r="B78" s="157"/>
      <c r="C78" s="158"/>
      <c r="D78" s="163"/>
      <c r="E78" s="163"/>
      <c r="F78" s="163"/>
      <c r="G78" s="163"/>
      <c r="H78" s="163"/>
      <c r="I78" s="160"/>
      <c r="J78" s="160"/>
      <c r="K78" s="160"/>
      <c r="L78" s="160"/>
      <c r="M78" s="155"/>
      <c r="N78" s="155"/>
      <c r="O78" s="155"/>
      <c r="P78" s="155"/>
      <c r="Q78" s="155"/>
      <c r="R78" s="137"/>
      <c r="S78" s="137"/>
      <c r="T78" s="137"/>
      <c r="U78" s="137"/>
      <c r="V78" s="137"/>
      <c r="W78" s="134"/>
      <c r="X78" s="134"/>
      <c r="Y78" s="134"/>
      <c r="Z78" s="134"/>
    </row>
    <row r="79" ht="18.75" customHeight="1">
      <c r="A79" s="162" t="s">
        <v>148</v>
      </c>
      <c r="B79" s="157"/>
      <c r="C79" s="158"/>
      <c r="D79" s="163">
        <f t="shared" ref="D79:F79" si="43">D24+D42+D57+D67+D77</f>
        <v>0</v>
      </c>
      <c r="E79" s="163">
        <f t="shared" si="43"/>
        <v>0</v>
      </c>
      <c r="F79" s="163">
        <f t="shared" si="43"/>
        <v>0</v>
      </c>
      <c r="G79" s="163"/>
      <c r="H79" s="163"/>
      <c r="I79" s="164">
        <f t="shared" ref="I79:K79" si="44">SUM(I77+I42+I67+I24+I57)</f>
        <v>0</v>
      </c>
      <c r="J79" s="164">
        <f t="shared" si="44"/>
        <v>0</v>
      </c>
      <c r="K79" s="164">
        <f t="shared" si="44"/>
        <v>0</v>
      </c>
      <c r="L79" s="164">
        <f t="shared" ref="L79:L81" si="47">SUM(I79:K79)</f>
        <v>0</v>
      </c>
      <c r="M79" s="155"/>
      <c r="N79" s="155"/>
      <c r="O79" s="155"/>
      <c r="P79" s="155"/>
      <c r="Q79" s="155"/>
      <c r="R79" s="137"/>
      <c r="S79" s="137"/>
      <c r="T79" s="137"/>
      <c r="U79" s="137"/>
      <c r="V79" s="137"/>
      <c r="W79" s="134"/>
      <c r="X79" s="134"/>
      <c r="Y79" s="134"/>
      <c r="Z79" s="134"/>
    </row>
    <row r="80" ht="18.75" customHeight="1">
      <c r="A80" s="177" t="s">
        <v>149</v>
      </c>
      <c r="B80" s="157"/>
      <c r="C80" s="158"/>
      <c r="D80" s="157">
        <f t="shared" ref="D80:F80" si="45">SUM(D79*0.05)</f>
        <v>0</v>
      </c>
      <c r="E80" s="157">
        <f t="shared" si="45"/>
        <v>0</v>
      </c>
      <c r="F80" s="157">
        <f t="shared" si="45"/>
        <v>0</v>
      </c>
      <c r="G80" s="157"/>
      <c r="H80" s="157"/>
      <c r="I80" s="160">
        <f t="shared" ref="I80:K80" si="46">SUM(I79*0.03)</f>
        <v>0</v>
      </c>
      <c r="J80" s="160">
        <f t="shared" si="46"/>
        <v>0</v>
      </c>
      <c r="K80" s="160">
        <f t="shared" si="46"/>
        <v>0</v>
      </c>
      <c r="L80" s="160">
        <f t="shared" si="47"/>
        <v>0</v>
      </c>
      <c r="M80" s="155"/>
      <c r="N80" s="155"/>
      <c r="O80" s="155"/>
      <c r="P80" s="155"/>
      <c r="Q80" s="155"/>
      <c r="R80" s="137"/>
      <c r="S80" s="137"/>
      <c r="T80" s="137"/>
      <c r="U80" s="137"/>
      <c r="V80" s="137"/>
      <c r="W80" s="134"/>
      <c r="X80" s="134"/>
      <c r="Y80" s="134"/>
      <c r="Z80" s="134"/>
    </row>
    <row r="81" ht="18.75" customHeight="1">
      <c r="A81" s="162" t="s">
        <v>150</v>
      </c>
      <c r="B81" s="157"/>
      <c r="C81" s="158"/>
      <c r="D81" s="163">
        <f t="shared" ref="D81:F81" si="48">SUM(D79+D80)</f>
        <v>0</v>
      </c>
      <c r="E81" s="163">
        <f t="shared" si="48"/>
        <v>0</v>
      </c>
      <c r="F81" s="163">
        <f t="shared" si="48"/>
        <v>0</v>
      </c>
      <c r="G81" s="163"/>
      <c r="H81" s="163"/>
      <c r="I81" s="164">
        <f t="shared" ref="I81:K81" si="49">SUM(I79+I80)</f>
        <v>0</v>
      </c>
      <c r="J81" s="164">
        <f t="shared" si="49"/>
        <v>0</v>
      </c>
      <c r="K81" s="164">
        <f t="shared" si="49"/>
        <v>0</v>
      </c>
      <c r="L81" s="164">
        <f t="shared" si="47"/>
        <v>0</v>
      </c>
      <c r="M81" s="155"/>
      <c r="N81" s="155"/>
      <c r="O81" s="155"/>
      <c r="P81" s="155"/>
      <c r="Q81" s="155"/>
      <c r="R81" s="137"/>
      <c r="S81" s="137"/>
      <c r="T81" s="137"/>
      <c r="U81" s="137"/>
      <c r="V81" s="137"/>
      <c r="W81" s="134"/>
      <c r="X81" s="134"/>
      <c r="Y81" s="134"/>
      <c r="Z81" s="134"/>
    </row>
    <row r="82" ht="18.75" customHeight="1">
      <c r="A82" s="155"/>
      <c r="B82" s="157"/>
      <c r="C82" s="158"/>
      <c r="D82" s="157"/>
      <c r="E82" s="157"/>
      <c r="F82" s="157"/>
      <c r="G82" s="157"/>
      <c r="H82" s="157"/>
      <c r="I82" s="160"/>
      <c r="J82" s="160"/>
      <c r="K82" s="160"/>
      <c r="L82" s="160"/>
      <c r="M82" s="155"/>
      <c r="N82" s="155"/>
      <c r="O82" s="155"/>
      <c r="P82" s="155"/>
      <c r="Q82" s="155"/>
      <c r="R82" s="137"/>
      <c r="S82" s="137"/>
      <c r="T82" s="137"/>
      <c r="U82" s="137"/>
      <c r="V82" s="137"/>
      <c r="W82" s="134"/>
      <c r="X82" s="134"/>
      <c r="Y82" s="134"/>
      <c r="Z82" s="134"/>
    </row>
    <row r="83" ht="19.5" customHeight="1">
      <c r="A83" s="162" t="s">
        <v>151</v>
      </c>
      <c r="B83" s="178"/>
      <c r="C83" s="158"/>
      <c r="D83" s="163">
        <f t="shared" ref="D83:F83" si="50">D12-D81</f>
        <v>0</v>
      </c>
      <c r="E83" s="163">
        <f t="shared" si="50"/>
        <v>0</v>
      </c>
      <c r="F83" s="163">
        <f t="shared" si="50"/>
        <v>0</v>
      </c>
      <c r="G83" s="163"/>
      <c r="H83" s="163"/>
      <c r="I83" s="164">
        <f t="shared" ref="I83:K83" si="51">SUM(I12-I81)</f>
        <v>0</v>
      </c>
      <c r="J83" s="164">
        <f t="shared" si="51"/>
        <v>0</v>
      </c>
      <c r="K83" s="164">
        <f t="shared" si="51"/>
        <v>0</v>
      </c>
      <c r="L83" s="164">
        <f>L12-L81</f>
        <v>0</v>
      </c>
      <c r="M83" s="155"/>
      <c r="N83" s="155"/>
      <c r="O83" s="155"/>
      <c r="P83" s="155"/>
      <c r="Q83" s="155"/>
      <c r="R83" s="137"/>
      <c r="S83" s="137"/>
      <c r="T83" s="137"/>
      <c r="U83" s="137"/>
      <c r="V83" s="137"/>
      <c r="W83" s="134"/>
      <c r="X83" s="134"/>
      <c r="Y83" s="134"/>
      <c r="Z83" s="134"/>
    </row>
    <row r="84" ht="19.5" customHeight="1">
      <c r="A84" s="155"/>
      <c r="B84" s="155"/>
      <c r="C84" s="158"/>
      <c r="D84" s="155"/>
      <c r="E84" s="155"/>
      <c r="F84" s="155"/>
      <c r="G84" s="155"/>
      <c r="H84" s="155"/>
      <c r="I84" s="179"/>
      <c r="J84" s="179"/>
      <c r="K84" s="179"/>
      <c r="L84" s="160"/>
      <c r="M84" s="155"/>
      <c r="N84" s="155"/>
      <c r="O84" s="155"/>
      <c r="P84" s="155"/>
      <c r="Q84" s="155"/>
      <c r="R84" s="137"/>
      <c r="S84" s="137"/>
      <c r="T84" s="137"/>
      <c r="U84" s="137"/>
      <c r="V84" s="137"/>
      <c r="W84" s="134"/>
      <c r="X84" s="134"/>
      <c r="Y84" s="134"/>
      <c r="Z84" s="134"/>
    </row>
    <row r="85" ht="18.75" customHeight="1">
      <c r="A85" s="155"/>
      <c r="B85" s="155"/>
      <c r="C85" s="158"/>
      <c r="D85" s="180"/>
      <c r="E85" s="180"/>
      <c r="F85" s="180"/>
      <c r="G85" s="180"/>
      <c r="H85" s="180"/>
      <c r="I85" s="179"/>
      <c r="J85" s="179"/>
      <c r="K85" s="179"/>
      <c r="L85" s="160"/>
      <c r="M85" s="155"/>
      <c r="N85" s="155"/>
      <c r="O85" s="155"/>
      <c r="P85" s="155"/>
      <c r="Q85" s="155"/>
      <c r="R85" s="137"/>
      <c r="S85" s="137"/>
      <c r="T85" s="137"/>
      <c r="U85" s="137"/>
      <c r="V85" s="137"/>
      <c r="W85" s="134"/>
      <c r="X85" s="134"/>
      <c r="Y85" s="134"/>
      <c r="Z85" s="134"/>
    </row>
    <row r="86" ht="18.75" customHeight="1">
      <c r="A86" s="155"/>
      <c r="B86" s="155"/>
      <c r="C86" s="158"/>
      <c r="D86" s="155"/>
      <c r="E86" s="155"/>
      <c r="F86" s="155"/>
      <c r="G86" s="155"/>
      <c r="H86" s="155"/>
      <c r="I86" s="179"/>
      <c r="J86" s="179"/>
      <c r="K86" s="179"/>
      <c r="L86" s="160"/>
      <c r="M86" s="155"/>
      <c r="N86" s="155"/>
      <c r="O86" s="155"/>
      <c r="P86" s="155"/>
      <c r="Q86" s="155"/>
      <c r="R86" s="137"/>
      <c r="S86" s="137"/>
      <c r="T86" s="137"/>
      <c r="U86" s="137"/>
      <c r="V86" s="137"/>
      <c r="W86" s="134"/>
      <c r="X86" s="134"/>
      <c r="Y86" s="134"/>
      <c r="Z86" s="134"/>
    </row>
    <row r="87" ht="18.75" customHeight="1">
      <c r="A87" s="155"/>
      <c r="B87" s="155"/>
      <c r="C87" s="158"/>
      <c r="D87" s="155"/>
      <c r="E87" s="155"/>
      <c r="F87" s="155"/>
      <c r="G87" s="155"/>
      <c r="H87" s="155"/>
      <c r="I87" s="179"/>
      <c r="J87" s="179"/>
      <c r="K87" s="179"/>
      <c r="L87" s="160"/>
      <c r="M87" s="155"/>
      <c r="N87" s="155"/>
      <c r="O87" s="155"/>
      <c r="P87" s="155"/>
      <c r="Q87" s="155"/>
      <c r="R87" s="137"/>
      <c r="S87" s="137"/>
      <c r="T87" s="137"/>
      <c r="U87" s="137"/>
      <c r="V87" s="137"/>
      <c r="W87" s="134"/>
      <c r="X87" s="134"/>
      <c r="Y87" s="134"/>
      <c r="Z87" s="134"/>
    </row>
    <row r="88" ht="18.75" customHeight="1">
      <c r="A88" s="155"/>
      <c r="B88" s="155"/>
      <c r="C88" s="158"/>
      <c r="D88" s="155"/>
      <c r="E88" s="155"/>
      <c r="F88" s="155"/>
      <c r="G88" s="155"/>
      <c r="H88" s="155"/>
      <c r="I88" s="179"/>
      <c r="J88" s="179"/>
      <c r="K88" s="179"/>
      <c r="L88" s="160"/>
      <c r="M88" s="155"/>
      <c r="N88" s="155"/>
      <c r="O88" s="155"/>
      <c r="P88" s="155"/>
      <c r="Q88" s="155"/>
      <c r="R88" s="137"/>
      <c r="S88" s="137"/>
      <c r="T88" s="137"/>
      <c r="U88" s="137"/>
      <c r="V88" s="137"/>
      <c r="W88" s="134"/>
      <c r="X88" s="134"/>
      <c r="Y88" s="134"/>
      <c r="Z88" s="134"/>
    </row>
    <row r="89" ht="18.75" customHeight="1">
      <c r="A89" s="155"/>
      <c r="B89" s="155"/>
      <c r="C89" s="158"/>
      <c r="D89" s="155"/>
      <c r="E89" s="155"/>
      <c r="F89" s="155"/>
      <c r="G89" s="155"/>
      <c r="H89" s="155"/>
      <c r="I89" s="179"/>
      <c r="J89" s="179"/>
      <c r="K89" s="179"/>
      <c r="L89" s="160"/>
      <c r="M89" s="155"/>
      <c r="N89" s="155"/>
      <c r="O89" s="155"/>
      <c r="P89" s="155"/>
      <c r="Q89" s="155"/>
      <c r="R89" s="137"/>
      <c r="S89" s="137"/>
      <c r="T89" s="137"/>
      <c r="U89" s="137"/>
      <c r="V89" s="137"/>
      <c r="W89" s="134"/>
      <c r="X89" s="134"/>
      <c r="Y89" s="134"/>
      <c r="Z89" s="134"/>
    </row>
    <row r="90" ht="18.75" customHeight="1">
      <c r="A90" s="155"/>
      <c r="B90" s="155"/>
      <c r="C90" s="158"/>
      <c r="D90" s="155"/>
      <c r="E90" s="155"/>
      <c r="F90" s="155"/>
      <c r="G90" s="155"/>
      <c r="H90" s="155"/>
      <c r="I90" s="179"/>
      <c r="J90" s="179"/>
      <c r="K90" s="179"/>
      <c r="L90" s="160"/>
      <c r="M90" s="155"/>
      <c r="N90" s="155"/>
      <c r="O90" s="155"/>
      <c r="P90" s="155"/>
      <c r="Q90" s="155"/>
      <c r="R90" s="137"/>
      <c r="S90" s="137"/>
      <c r="T90" s="137"/>
      <c r="U90" s="137"/>
      <c r="V90" s="137"/>
      <c r="W90" s="134"/>
      <c r="X90" s="134"/>
      <c r="Y90" s="134"/>
      <c r="Z90" s="134"/>
    </row>
    <row r="91" ht="18.75" customHeight="1">
      <c r="A91" s="155"/>
      <c r="B91" s="155"/>
      <c r="C91" s="158"/>
      <c r="D91" s="155"/>
      <c r="E91" s="155"/>
      <c r="F91" s="155"/>
      <c r="G91" s="155"/>
      <c r="H91" s="155"/>
      <c r="I91" s="179"/>
      <c r="J91" s="179"/>
      <c r="K91" s="179"/>
      <c r="L91" s="160"/>
      <c r="M91" s="155"/>
      <c r="N91" s="155"/>
      <c r="O91" s="155"/>
      <c r="P91" s="155"/>
      <c r="Q91" s="155"/>
      <c r="R91" s="137"/>
      <c r="S91" s="137"/>
      <c r="T91" s="137"/>
      <c r="U91" s="137"/>
      <c r="V91" s="137"/>
      <c r="W91" s="134"/>
      <c r="X91" s="134"/>
      <c r="Y91" s="134"/>
      <c r="Z91" s="134"/>
    </row>
    <row r="92" ht="18.75" customHeight="1">
      <c r="A92" s="155"/>
      <c r="B92" s="155"/>
      <c r="C92" s="158"/>
      <c r="D92" s="155"/>
      <c r="E92" s="155"/>
      <c r="F92" s="155"/>
      <c r="G92" s="155"/>
      <c r="H92" s="155"/>
      <c r="I92" s="179"/>
      <c r="J92" s="179"/>
      <c r="K92" s="179"/>
      <c r="L92" s="160"/>
      <c r="M92" s="155"/>
      <c r="N92" s="155"/>
      <c r="O92" s="155"/>
      <c r="P92" s="155"/>
      <c r="Q92" s="155"/>
      <c r="R92" s="137"/>
      <c r="S92" s="137"/>
      <c r="T92" s="137"/>
      <c r="U92" s="137"/>
      <c r="V92" s="137"/>
      <c r="W92" s="134"/>
      <c r="X92" s="134"/>
      <c r="Y92" s="134"/>
      <c r="Z92" s="134"/>
    </row>
    <row r="93" ht="18.75" customHeight="1">
      <c r="A93" s="155"/>
      <c r="B93" s="155"/>
      <c r="C93" s="158"/>
      <c r="D93" s="155"/>
      <c r="E93" s="155"/>
      <c r="F93" s="155"/>
      <c r="G93" s="155"/>
      <c r="H93" s="155"/>
      <c r="I93" s="179"/>
      <c r="J93" s="179"/>
      <c r="K93" s="179"/>
      <c r="L93" s="160"/>
      <c r="M93" s="155"/>
      <c r="N93" s="155"/>
      <c r="O93" s="155"/>
      <c r="P93" s="155"/>
      <c r="Q93" s="155"/>
      <c r="R93" s="137"/>
      <c r="S93" s="137"/>
      <c r="T93" s="137"/>
      <c r="U93" s="137"/>
      <c r="V93" s="137"/>
      <c r="W93" s="134"/>
      <c r="X93" s="134"/>
      <c r="Y93" s="134"/>
      <c r="Z93" s="134"/>
    </row>
    <row r="94" ht="18.75" customHeight="1">
      <c r="A94" s="155"/>
      <c r="B94" s="155"/>
      <c r="C94" s="158"/>
      <c r="D94" s="155"/>
      <c r="E94" s="155"/>
      <c r="F94" s="155"/>
      <c r="G94" s="155"/>
      <c r="H94" s="155"/>
      <c r="I94" s="179"/>
      <c r="J94" s="179"/>
      <c r="K94" s="179"/>
      <c r="L94" s="160"/>
      <c r="M94" s="155"/>
      <c r="N94" s="155"/>
      <c r="O94" s="155"/>
      <c r="P94" s="155"/>
      <c r="Q94" s="155"/>
      <c r="R94" s="137"/>
      <c r="S94" s="137"/>
      <c r="T94" s="137"/>
      <c r="U94" s="137"/>
      <c r="V94" s="137"/>
      <c r="W94" s="134"/>
      <c r="X94" s="134"/>
      <c r="Y94" s="134"/>
      <c r="Z94" s="134"/>
    </row>
    <row r="95" ht="18.75" customHeight="1">
      <c r="A95" s="155"/>
      <c r="B95" s="155"/>
      <c r="C95" s="158"/>
      <c r="D95" s="155"/>
      <c r="E95" s="155"/>
      <c r="F95" s="155"/>
      <c r="G95" s="155"/>
      <c r="H95" s="155"/>
      <c r="I95" s="179"/>
      <c r="J95" s="179"/>
      <c r="K95" s="179"/>
      <c r="L95" s="160"/>
      <c r="M95" s="155"/>
      <c r="N95" s="155"/>
      <c r="O95" s="155"/>
      <c r="P95" s="155"/>
      <c r="Q95" s="155"/>
      <c r="R95" s="137"/>
      <c r="S95" s="137"/>
      <c r="T95" s="137"/>
      <c r="U95" s="137"/>
      <c r="V95" s="137"/>
      <c r="W95" s="134"/>
      <c r="X95" s="134"/>
      <c r="Y95" s="134"/>
      <c r="Z95" s="134"/>
    </row>
    <row r="96" ht="18.75" customHeight="1">
      <c r="A96" s="155"/>
      <c r="B96" s="155"/>
      <c r="C96" s="158"/>
      <c r="D96" s="155"/>
      <c r="E96" s="155"/>
      <c r="F96" s="155"/>
      <c r="G96" s="155"/>
      <c r="H96" s="155"/>
      <c r="I96" s="179"/>
      <c r="J96" s="179"/>
      <c r="K96" s="179"/>
      <c r="L96" s="160"/>
      <c r="M96" s="155"/>
      <c r="N96" s="155"/>
      <c r="O96" s="155"/>
      <c r="P96" s="155"/>
      <c r="Q96" s="155"/>
      <c r="R96" s="137"/>
      <c r="S96" s="137"/>
      <c r="T96" s="137"/>
      <c r="U96" s="137"/>
      <c r="V96" s="137"/>
      <c r="W96" s="134"/>
      <c r="X96" s="134"/>
      <c r="Y96" s="134"/>
      <c r="Z96" s="134"/>
    </row>
    <row r="97" ht="18.75" customHeight="1">
      <c r="A97" s="155"/>
      <c r="B97" s="155"/>
      <c r="C97" s="158"/>
      <c r="D97" s="155"/>
      <c r="E97" s="155"/>
      <c r="F97" s="155"/>
      <c r="G97" s="155"/>
      <c r="H97" s="155"/>
      <c r="I97" s="179"/>
      <c r="J97" s="179"/>
      <c r="K97" s="179"/>
      <c r="L97" s="160"/>
      <c r="M97" s="155"/>
      <c r="N97" s="155"/>
      <c r="O97" s="155"/>
      <c r="P97" s="155"/>
      <c r="Q97" s="155"/>
      <c r="R97" s="137"/>
      <c r="S97" s="137"/>
      <c r="T97" s="137"/>
      <c r="U97" s="137"/>
      <c r="V97" s="137"/>
      <c r="W97" s="134"/>
      <c r="X97" s="134"/>
      <c r="Y97" s="134"/>
      <c r="Z97" s="134"/>
    </row>
    <row r="98" ht="18.75" customHeight="1">
      <c r="A98" s="155"/>
      <c r="B98" s="155"/>
      <c r="C98" s="158"/>
      <c r="D98" s="155"/>
      <c r="E98" s="155"/>
      <c r="F98" s="155"/>
      <c r="G98" s="155"/>
      <c r="H98" s="155"/>
      <c r="I98" s="179"/>
      <c r="J98" s="179"/>
      <c r="K98" s="179"/>
      <c r="L98" s="160"/>
      <c r="M98" s="155"/>
      <c r="N98" s="155"/>
      <c r="O98" s="155"/>
      <c r="P98" s="155"/>
      <c r="Q98" s="155"/>
      <c r="R98" s="137"/>
      <c r="S98" s="137"/>
      <c r="T98" s="137"/>
      <c r="U98" s="137"/>
      <c r="V98" s="137"/>
      <c r="W98" s="134"/>
      <c r="X98" s="134"/>
      <c r="Y98" s="134"/>
      <c r="Z98" s="134"/>
    </row>
    <row r="99" ht="18.75" customHeight="1">
      <c r="A99" s="155"/>
      <c r="B99" s="155"/>
      <c r="C99" s="158"/>
      <c r="D99" s="155"/>
      <c r="E99" s="155"/>
      <c r="F99" s="155"/>
      <c r="G99" s="155"/>
      <c r="H99" s="155"/>
      <c r="I99" s="179"/>
      <c r="J99" s="179"/>
      <c r="K99" s="179"/>
      <c r="L99" s="160"/>
      <c r="M99" s="155"/>
      <c r="N99" s="155"/>
      <c r="O99" s="155"/>
      <c r="P99" s="155"/>
      <c r="Q99" s="155"/>
      <c r="R99" s="137"/>
      <c r="S99" s="137"/>
      <c r="T99" s="137"/>
      <c r="U99" s="137"/>
      <c r="V99" s="137"/>
      <c r="W99" s="134"/>
      <c r="X99" s="134"/>
      <c r="Y99" s="134"/>
      <c r="Z99" s="134"/>
    </row>
    <row r="100" ht="18.75" customHeight="1">
      <c r="A100" s="137"/>
      <c r="B100" s="137"/>
      <c r="C100" s="139"/>
      <c r="D100" s="137"/>
      <c r="E100" s="137"/>
      <c r="F100" s="137"/>
      <c r="G100" s="137"/>
      <c r="H100" s="137"/>
      <c r="I100" s="135"/>
      <c r="J100" s="135"/>
      <c r="K100" s="135"/>
      <c r="L100" s="136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4"/>
      <c r="X100" s="134"/>
      <c r="Y100" s="134"/>
      <c r="Z100" s="134"/>
    </row>
    <row r="101" ht="15.75" customHeight="1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ht="15.75" customHeight="1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ht="15.75" customHeight="1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ht="15.75" customHeight="1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ht="15.7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ht="15.7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ht="15.7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ht="15.7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ht="15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ht="15.7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ht="15.75" customHeigh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ht="15.75" customHeigh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ht="15.7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ht="15.75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ht="15.75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ht="15.75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ht="15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ht="15.7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ht="15.7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ht="15.7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ht="15.7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ht="15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ht="15.7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ht="15.7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ht="15.75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ht="15.7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ht="15.75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ht="15.75" customHeight="1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ht="15.75" customHeight="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ht="15.75" customHeight="1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ht="15.75" customHeight="1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ht="15.75" customHeight="1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ht="15.75" customHeight="1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ht="15.75" customHeight="1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ht="15.75" customHeight="1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ht="15.75" customHeight="1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ht="15.75" customHeight="1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ht="15.75" customHeight="1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ht="15.75" customHeight="1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ht="15.75" customHeight="1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ht="15.75" customHeight="1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ht="15.75" customHeight="1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ht="15.75" customHeight="1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ht="15.75" customHeight="1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ht="15.75" customHeight="1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ht="15.75" customHeight="1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ht="15.75" customHeight="1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ht="15.75" customHeight="1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ht="15.75" customHeight="1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ht="15.75" customHeight="1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ht="15.75" customHeight="1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ht="15.75" customHeight="1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ht="15.75" customHeight="1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ht="15.75" customHeight="1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ht="15.75" customHeight="1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ht="15.75" customHeight="1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ht="15.75" customHeight="1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ht="15.75" customHeigh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ht="15.75" customHeight="1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ht="15.75" customHeight="1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ht="15.75" customHeight="1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ht="15.75" customHeight="1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ht="15.75" customHeight="1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ht="15.75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ht="15.75" customHeight="1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ht="15.75" customHeight="1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ht="15.75" customHeight="1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ht="15.75" customHeight="1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ht="15.7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ht="15.75" customHeigh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ht="15.75" customHeight="1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ht="15.75" customHeight="1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ht="15.75" customHeight="1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ht="15.75" customHeight="1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ht="15.75" customHeight="1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ht="15.75" customHeight="1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ht="15.75" customHeight="1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ht="15.75" customHeight="1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ht="15.75" customHeight="1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ht="15.75" customHeight="1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ht="15.75" customHeight="1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ht="15.75" customHeigh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ht="15.75" customHeight="1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ht="15.7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ht="15.75" customHeight="1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ht="15.75" customHeight="1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ht="15.75" customHeight="1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ht="15.75" customHeight="1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ht="15.75" customHeight="1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ht="15.75" customHeight="1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ht="15.75" customHeight="1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ht="15.75" customHeight="1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ht="15.75" customHeight="1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ht="15.75" customHeight="1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ht="15.75" customHeight="1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ht="15.75" customHeight="1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ht="15.75" customHeight="1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ht="15.75" customHeight="1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ht="15.75" customHeight="1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ht="15.75" customHeight="1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ht="15.75" customHeight="1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ht="15.75" customHeight="1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ht="15.75" customHeight="1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ht="15.75" customHeight="1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ht="15.75" customHeight="1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ht="15.75" customHeight="1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ht="15.75" customHeight="1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ht="15.75" customHeight="1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ht="15.75" customHeight="1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ht="15.75" customHeight="1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ht="15.75" customHeight="1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ht="15.75" customHeight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ht="15.75" customHeight="1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ht="15.75" customHeight="1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ht="15.75" customHeight="1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ht="15.75" customHeight="1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ht="15.75" customHeight="1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ht="15.75" customHeight="1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ht="15.75" customHeight="1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ht="15.75" customHeight="1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ht="15.75" customHeight="1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ht="15.75" customHeight="1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ht="15.75" customHeight="1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ht="15.75" customHeight="1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ht="15.7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ht="15.75" customHeight="1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ht="15.75" customHeight="1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ht="15.75" customHeight="1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ht="15.75" customHeight="1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ht="15.75" customHeight="1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ht="15.75" customHeight="1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ht="15.75" customHeight="1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ht="15.75" customHeight="1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ht="15.75" customHeight="1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ht="15.75" customHeight="1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ht="15.75" customHeight="1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ht="15.75" customHeight="1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ht="15.75" customHeight="1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ht="15.75" customHeight="1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ht="15.75" customHeight="1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ht="15.75" customHeight="1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ht="15.75" customHeight="1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ht="15.75" customHeight="1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ht="15.75" customHeight="1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ht="15.75" customHeight="1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ht="15.75" customHeight="1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ht="15.75" customHeight="1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ht="15.75" customHeight="1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ht="15.75" customHeight="1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ht="15.75" customHeight="1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ht="15.75" customHeight="1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ht="15.75" customHeight="1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ht="15.75" customHeight="1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ht="15.75" customHeight="1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ht="15.75" customHeight="1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ht="15.75" customHeight="1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ht="15.75" customHeight="1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ht="15.75" customHeight="1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ht="15.75" customHeight="1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ht="15.75" customHeight="1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ht="15.75" customHeight="1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ht="15.75" customHeight="1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ht="15.75" customHeight="1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ht="15.75" customHeight="1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ht="15.75" customHeight="1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ht="15.75" customHeight="1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ht="15.75" customHeight="1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ht="15.75" customHeight="1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ht="15.75" customHeight="1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ht="15.75" customHeight="1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ht="15.75" customHeight="1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ht="15.75" customHeight="1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ht="15.75" customHeight="1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ht="15.75" customHeight="1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ht="15.75" customHeight="1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ht="15.75" customHeight="1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ht="15.75" customHeight="1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ht="15.75" customHeight="1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ht="15.75" customHeight="1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ht="15.75" customHeight="1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ht="15.75" customHeight="1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ht="15.75" customHeight="1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ht="15.75" customHeight="1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2.86"/>
    <col customWidth="1" min="2" max="13" width="10.43"/>
    <col customWidth="1" min="14" max="14" width="6.14"/>
    <col customWidth="1" min="15" max="15" width="13.29"/>
    <col customWidth="1" min="16" max="26" width="6.14"/>
  </cols>
  <sheetData>
    <row r="1">
      <c r="A1" s="12" t="s">
        <v>152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  <c r="O1" s="183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>
      <c r="A2" s="181"/>
      <c r="B2" s="181"/>
      <c r="C2" s="181"/>
      <c r="D2" s="181"/>
      <c r="E2" s="181"/>
      <c r="F2" s="162"/>
      <c r="G2" s="162"/>
      <c r="H2" s="181"/>
      <c r="I2" s="181"/>
      <c r="J2" s="181"/>
      <c r="K2" s="181"/>
      <c r="L2" s="181"/>
      <c r="M2" s="181"/>
      <c r="N2" s="182"/>
      <c r="O2" s="183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ht="19.5" customHeight="1">
      <c r="A3" s="184"/>
      <c r="B3" s="185">
        <v>0.1</v>
      </c>
      <c r="C3" s="185">
        <v>0.2</v>
      </c>
      <c r="D3" s="185">
        <v>0.3</v>
      </c>
      <c r="E3" s="185">
        <v>0.4</v>
      </c>
      <c r="F3" s="186">
        <v>0.42</v>
      </c>
      <c r="G3" s="186">
        <v>0.46</v>
      </c>
      <c r="H3" s="185">
        <v>0.5</v>
      </c>
      <c r="I3" s="185">
        <v>0.6</v>
      </c>
      <c r="J3" s="185">
        <v>0.7</v>
      </c>
      <c r="K3" s="185">
        <v>0.8</v>
      </c>
      <c r="L3" s="185">
        <v>0.9</v>
      </c>
      <c r="M3" s="185">
        <v>1.0</v>
      </c>
      <c r="N3" s="182"/>
      <c r="O3" s="183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ht="19.5" customHeight="1">
      <c r="A4" s="187" t="s">
        <v>153</v>
      </c>
      <c r="B4" s="188">
        <f>'Detail Expenses &amp; Income'!$F$81</f>
        <v>0</v>
      </c>
      <c r="C4" s="188">
        <f>'Detail Expenses &amp; Income'!$F$81</f>
        <v>0</v>
      </c>
      <c r="D4" s="188">
        <f>'Detail Expenses &amp; Income'!$F$81</f>
        <v>0</v>
      </c>
      <c r="E4" s="188">
        <f>'Detail Expenses &amp; Income'!$F$81</f>
        <v>0</v>
      </c>
      <c r="F4" s="188">
        <f>'Detail Expenses &amp; Income'!$F$81</f>
        <v>0</v>
      </c>
      <c r="G4" s="188">
        <f>'Detail Expenses &amp; Income'!$F$81</f>
        <v>0</v>
      </c>
      <c r="H4" s="188">
        <f>'Detail Expenses &amp; Income'!$F$81</f>
        <v>0</v>
      </c>
      <c r="I4" s="188">
        <f>'Detail Expenses &amp; Income'!$F$81</f>
        <v>0</v>
      </c>
      <c r="J4" s="188">
        <f>'Detail Expenses &amp; Income'!$F$81</f>
        <v>0</v>
      </c>
      <c r="K4" s="188">
        <f>'Detail Expenses &amp; Income'!$F$81</f>
        <v>0</v>
      </c>
      <c r="L4" s="188">
        <f>'Detail Expenses &amp; Income'!$F$81</f>
        <v>0</v>
      </c>
      <c r="M4" s="188">
        <f>'Detail Expenses &amp; Income'!$F$81</f>
        <v>0</v>
      </c>
      <c r="N4" s="182"/>
      <c r="O4" s="189"/>
      <c r="T4" s="182"/>
      <c r="U4" s="182"/>
      <c r="V4" s="182"/>
      <c r="W4" s="182"/>
      <c r="X4" s="182"/>
      <c r="Y4" s="182"/>
      <c r="Z4" s="182"/>
    </row>
    <row r="5" ht="18.75" customHeight="1">
      <c r="A5" s="187" t="s">
        <v>154</v>
      </c>
      <c r="B5" s="188">
        <f>'Detail Expenses &amp; Income'!$D$10</f>
        <v>0</v>
      </c>
      <c r="C5" s="188">
        <f>'Detail Expenses &amp; Income'!$D$10</f>
        <v>0</v>
      </c>
      <c r="D5" s="188">
        <f>'Detail Expenses &amp; Income'!$D$10</f>
        <v>0</v>
      </c>
      <c r="E5" s="188">
        <f>'Detail Expenses &amp; Income'!$D$10</f>
        <v>0</v>
      </c>
      <c r="F5" s="188">
        <f>'Detail Expenses &amp; Income'!$D$10</f>
        <v>0</v>
      </c>
      <c r="G5" s="188">
        <f>'Detail Expenses &amp; Income'!$D$10</f>
        <v>0</v>
      </c>
      <c r="H5" s="188">
        <f>'Detail Expenses &amp; Income'!$D$10</f>
        <v>0</v>
      </c>
      <c r="I5" s="188">
        <f>'Detail Expenses &amp; Income'!$D$10</f>
        <v>0</v>
      </c>
      <c r="J5" s="188">
        <f>'Detail Expenses &amp; Income'!$D$10</f>
        <v>0</v>
      </c>
      <c r="K5" s="188">
        <f>'Detail Expenses &amp; Income'!$D$10</f>
        <v>0</v>
      </c>
      <c r="L5" s="188">
        <f>'Detail Expenses &amp; Income'!$D$10</f>
        <v>0</v>
      </c>
      <c r="M5" s="188">
        <f>'Detail Expenses &amp; Income'!$D$10</f>
        <v>0</v>
      </c>
      <c r="N5" s="182"/>
      <c r="T5" s="182"/>
      <c r="U5" s="182"/>
      <c r="V5" s="182"/>
      <c r="W5" s="182"/>
      <c r="X5" s="182"/>
      <c r="Y5" s="182"/>
      <c r="Z5" s="182"/>
    </row>
    <row r="6" ht="18.75" customHeight="1">
      <c r="A6" s="187" t="s">
        <v>155</v>
      </c>
      <c r="B6" s="188">
        <f>SUM('Detail Expenses &amp; Income'!$D$11)</f>
        <v>0</v>
      </c>
      <c r="C6" s="188">
        <f>SUM('Detail Expenses &amp; Income'!$D$11)</f>
        <v>0</v>
      </c>
      <c r="D6" s="188">
        <f>SUM('Detail Expenses &amp; Income'!$D$11)</f>
        <v>0</v>
      </c>
      <c r="E6" s="188">
        <f>SUM('Detail Expenses &amp; Income'!$D$11)</f>
        <v>0</v>
      </c>
      <c r="F6" s="188">
        <f>SUM('Detail Expenses &amp; Income'!$D$11)</f>
        <v>0</v>
      </c>
      <c r="G6" s="188">
        <f>SUM('Detail Expenses &amp; Income'!$D$11)</f>
        <v>0</v>
      </c>
      <c r="H6" s="188">
        <f>SUM('Detail Expenses &amp; Income'!$D$11)</f>
        <v>0</v>
      </c>
      <c r="I6" s="188">
        <f>SUM('Detail Expenses &amp; Income'!$D$11)</f>
        <v>0</v>
      </c>
      <c r="J6" s="188">
        <f>SUM('Detail Expenses &amp; Income'!$D$11)</f>
        <v>0</v>
      </c>
      <c r="K6" s="188">
        <f>SUM('Detail Expenses &amp; Income'!$D$11)</f>
        <v>0</v>
      </c>
      <c r="L6" s="188">
        <f>SUM('Detail Expenses &amp; Income'!$D$11)</f>
        <v>0</v>
      </c>
      <c r="M6" s="188">
        <f>SUM('Detail Expenses &amp; Income'!$D$11)</f>
        <v>0</v>
      </c>
      <c r="N6" s="182"/>
      <c r="O6" s="183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ht="19.5" customHeight="1">
      <c r="A7" s="187" t="s">
        <v>156</v>
      </c>
      <c r="B7" s="188">
        <f>'Box Office'!B35</f>
        <v>0</v>
      </c>
      <c r="C7" s="188">
        <f>'Box Office'!C35</f>
        <v>0</v>
      </c>
      <c r="D7" s="188">
        <f>'Box Office'!D35</f>
        <v>0</v>
      </c>
      <c r="E7" s="188">
        <f>'Box Office'!E35</f>
        <v>0</v>
      </c>
      <c r="F7" s="188">
        <f>'Box Office'!F35</f>
        <v>0</v>
      </c>
      <c r="G7" s="188">
        <f>'Box Office'!G35</f>
        <v>0</v>
      </c>
      <c r="H7" s="188">
        <f>'Box Office'!H35</f>
        <v>0</v>
      </c>
      <c r="I7" s="188">
        <f>'Box Office'!I35</f>
        <v>-100</v>
      </c>
      <c r="J7" s="188">
        <f>'Box Office'!J35</f>
        <v>-100</v>
      </c>
      <c r="K7" s="188">
        <f>'Box Office'!K35</f>
        <v>-100</v>
      </c>
      <c r="L7" s="188">
        <f>'Box Office'!L35</f>
        <v>-100</v>
      </c>
      <c r="M7" s="188">
        <f>'Box Office'!M35</f>
        <v>-100</v>
      </c>
      <c r="N7" s="182"/>
      <c r="O7" s="183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</row>
    <row r="8">
      <c r="A8" s="19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82"/>
      <c r="O8" s="183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</row>
    <row r="9">
      <c r="A9" s="187" t="s">
        <v>157</v>
      </c>
      <c r="B9" s="192">
        <f t="shared" ref="B9:M9" si="1">SUM(B5+B6+B7-B4)</f>
        <v>0</v>
      </c>
      <c r="C9" s="192">
        <f t="shared" si="1"/>
        <v>0</v>
      </c>
      <c r="D9" s="192">
        <f t="shared" si="1"/>
        <v>0</v>
      </c>
      <c r="E9" s="192">
        <f t="shared" si="1"/>
        <v>0</v>
      </c>
      <c r="F9" s="192">
        <f t="shared" si="1"/>
        <v>0</v>
      </c>
      <c r="G9" s="192">
        <f t="shared" si="1"/>
        <v>0</v>
      </c>
      <c r="H9" s="192">
        <f t="shared" si="1"/>
        <v>0</v>
      </c>
      <c r="I9" s="192">
        <f t="shared" si="1"/>
        <v>-100</v>
      </c>
      <c r="J9" s="192">
        <f t="shared" si="1"/>
        <v>-100</v>
      </c>
      <c r="K9" s="193">
        <f t="shared" si="1"/>
        <v>-100</v>
      </c>
      <c r="L9" s="193">
        <f t="shared" si="1"/>
        <v>-100</v>
      </c>
      <c r="M9" s="193">
        <f t="shared" si="1"/>
        <v>-100</v>
      </c>
      <c r="N9" s="182"/>
      <c r="O9" s="183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>
      <c r="A10" s="181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82"/>
      <c r="O10" s="183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>
      <c r="A11" s="181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82"/>
      <c r="O11" s="183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ht="18.75" customHeight="1">
      <c r="A12" s="184" t="s">
        <v>158</v>
      </c>
      <c r="B12" s="195"/>
      <c r="C12" s="195"/>
      <c r="D12" s="195"/>
      <c r="E12" s="184"/>
      <c r="F12" s="196"/>
      <c r="G12" s="196"/>
      <c r="H12" s="195"/>
      <c r="I12" s="195"/>
      <c r="J12" s="195"/>
      <c r="K12" s="195"/>
      <c r="L12" s="195"/>
      <c r="M12" s="195"/>
      <c r="N12" s="197"/>
      <c r="O12" s="198" t="s">
        <v>159</v>
      </c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ht="18.75" customHeight="1">
      <c r="A13" s="199" t="s">
        <v>160</v>
      </c>
      <c r="B13" s="200">
        <f>B9*O13</f>
        <v>0</v>
      </c>
      <c r="C13" s="200">
        <f>C9*O13</f>
        <v>0</v>
      </c>
      <c r="D13" s="200">
        <f>D9*O13</f>
        <v>0</v>
      </c>
      <c r="E13" s="200">
        <f>E9*O13</f>
        <v>0</v>
      </c>
      <c r="F13" s="200">
        <f>F9*O13</f>
        <v>0</v>
      </c>
      <c r="G13" s="200">
        <f>G9*O13</f>
        <v>0</v>
      </c>
      <c r="H13" s="200">
        <f>H9*O13</f>
        <v>0</v>
      </c>
      <c r="I13" s="200">
        <f>I9*O13</f>
        <v>-10</v>
      </c>
      <c r="J13" s="200">
        <f>J9*O13</f>
        <v>-10</v>
      </c>
      <c r="K13" s="200">
        <f>K9*O13</f>
        <v>-10</v>
      </c>
      <c r="L13" s="200">
        <f>L9*O13</f>
        <v>-10</v>
      </c>
      <c r="M13" s="200">
        <f>M9*O13</f>
        <v>-10</v>
      </c>
      <c r="N13" s="182"/>
      <c r="O13" s="201">
        <v>0.1</v>
      </c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>
      <c r="A14" s="202" t="s">
        <v>117</v>
      </c>
      <c r="B14" s="200">
        <f>B9*O14</f>
        <v>0</v>
      </c>
      <c r="C14" s="200">
        <f>C9*O14</f>
        <v>0</v>
      </c>
      <c r="D14" s="200">
        <f>D9*O14</f>
        <v>0</v>
      </c>
      <c r="E14" s="200">
        <f>E9*O14</f>
        <v>0</v>
      </c>
      <c r="F14" s="200">
        <f>F9*O14</f>
        <v>0</v>
      </c>
      <c r="G14" s="200">
        <f>G9*O14</f>
        <v>0</v>
      </c>
      <c r="H14" s="200">
        <f>H9*O14</f>
        <v>0</v>
      </c>
      <c r="I14" s="200">
        <f>I9*O14</f>
        <v>-10</v>
      </c>
      <c r="J14" s="200">
        <f>J9*O14</f>
        <v>-10</v>
      </c>
      <c r="K14" s="200">
        <f>K9*O14</f>
        <v>-10</v>
      </c>
      <c r="L14" s="200">
        <f>L9*O14</f>
        <v>-10</v>
      </c>
      <c r="M14" s="200">
        <f>M9*O14</f>
        <v>-10</v>
      </c>
      <c r="N14" s="182"/>
      <c r="O14" s="201">
        <v>0.1</v>
      </c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>
      <c r="A15" s="199" t="s">
        <v>118</v>
      </c>
      <c r="B15" s="200">
        <f>B9*O15</f>
        <v>0</v>
      </c>
      <c r="C15" s="200">
        <f>C9*O15</f>
        <v>0</v>
      </c>
      <c r="D15" s="200">
        <f>D9*O15</f>
        <v>0</v>
      </c>
      <c r="E15" s="200">
        <f>E9*O15</f>
        <v>0</v>
      </c>
      <c r="F15" s="200">
        <f>F9*O15</f>
        <v>0</v>
      </c>
      <c r="G15" s="200">
        <f>G9*O15</f>
        <v>0</v>
      </c>
      <c r="H15" s="200">
        <f>H9*O15</f>
        <v>0</v>
      </c>
      <c r="I15" s="200">
        <f>I9*O15</f>
        <v>-10</v>
      </c>
      <c r="J15" s="200">
        <f>J9*O15</f>
        <v>-10</v>
      </c>
      <c r="K15" s="200">
        <f>K9*O15</f>
        <v>-10</v>
      </c>
      <c r="L15" s="200">
        <f>L9*O15</f>
        <v>-10</v>
      </c>
      <c r="M15" s="200">
        <f>M9*O15</f>
        <v>-10</v>
      </c>
      <c r="N15" s="194"/>
      <c r="O15" s="201">
        <v>0.1</v>
      </c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>
      <c r="A16" s="199" t="s">
        <v>119</v>
      </c>
      <c r="B16" s="200">
        <f>B9*O16</f>
        <v>0</v>
      </c>
      <c r="C16" s="200">
        <f>C9*O16</f>
        <v>0</v>
      </c>
      <c r="D16" s="200">
        <f>D9*O16</f>
        <v>0</v>
      </c>
      <c r="E16" s="200">
        <f>E9*O16</f>
        <v>0</v>
      </c>
      <c r="F16" s="200">
        <f>F9*O16</f>
        <v>0</v>
      </c>
      <c r="G16" s="200">
        <f>G9*O16</f>
        <v>0</v>
      </c>
      <c r="H16" s="200">
        <f>H9*O16</f>
        <v>0</v>
      </c>
      <c r="I16" s="200">
        <f>I9*O16</f>
        <v>-10</v>
      </c>
      <c r="J16" s="200">
        <f>J9*O16</f>
        <v>-10</v>
      </c>
      <c r="K16" s="200">
        <f>K9*O16</f>
        <v>-10</v>
      </c>
      <c r="L16" s="200">
        <f>L9*O16</f>
        <v>-10</v>
      </c>
      <c r="M16" s="200">
        <f>M9*O16</f>
        <v>-10</v>
      </c>
      <c r="N16" s="182"/>
      <c r="O16" s="201">
        <v>0.1</v>
      </c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</row>
    <row r="17">
      <c r="A17" s="199" t="s">
        <v>120</v>
      </c>
      <c r="B17" s="200">
        <f>B9*O17</f>
        <v>0</v>
      </c>
      <c r="C17" s="200">
        <f>C9*O17</f>
        <v>0</v>
      </c>
      <c r="D17" s="200">
        <f>D9*O17</f>
        <v>0</v>
      </c>
      <c r="E17" s="200">
        <f>E9*O17</f>
        <v>0</v>
      </c>
      <c r="F17" s="200">
        <f>F9*O17</f>
        <v>0</v>
      </c>
      <c r="G17" s="200">
        <f>G9*O17</f>
        <v>0</v>
      </c>
      <c r="H17" s="200">
        <f>H9*O17</f>
        <v>0</v>
      </c>
      <c r="I17" s="200">
        <f>I9*O17</f>
        <v>-10</v>
      </c>
      <c r="J17" s="200">
        <f>J9*O17</f>
        <v>-10</v>
      </c>
      <c r="K17" s="200">
        <f>K9*O17</f>
        <v>-10</v>
      </c>
      <c r="L17" s="200">
        <f>L9*O17</f>
        <v>-10</v>
      </c>
      <c r="M17" s="200">
        <f>M9*O17</f>
        <v>-10</v>
      </c>
      <c r="N17" s="182"/>
      <c r="O17" s="201">
        <v>0.1</v>
      </c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</row>
    <row r="18">
      <c r="A18" s="202" t="s">
        <v>161</v>
      </c>
      <c r="B18" s="200">
        <f>B9*O18</f>
        <v>0</v>
      </c>
      <c r="C18" s="200">
        <f>C9*O18</f>
        <v>0</v>
      </c>
      <c r="D18" s="200">
        <f>D9*O18</f>
        <v>0</v>
      </c>
      <c r="E18" s="200">
        <f>E9*O18</f>
        <v>0</v>
      </c>
      <c r="F18" s="200">
        <f>F9*O18</f>
        <v>0</v>
      </c>
      <c r="G18" s="200">
        <f>G9*O18</f>
        <v>0</v>
      </c>
      <c r="H18" s="200">
        <f>H9*O18</f>
        <v>0</v>
      </c>
      <c r="I18" s="200">
        <f>I9*O18</f>
        <v>-10</v>
      </c>
      <c r="J18" s="200">
        <f>J9*O18</f>
        <v>-10</v>
      </c>
      <c r="K18" s="200">
        <f>K9*O18</f>
        <v>-10</v>
      </c>
      <c r="L18" s="200">
        <f>L9*O18</f>
        <v>-10</v>
      </c>
      <c r="M18" s="200">
        <f>M9*O18</f>
        <v>-10</v>
      </c>
      <c r="N18" s="182"/>
      <c r="O18" s="201">
        <v>0.1</v>
      </c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</row>
    <row r="19">
      <c r="A19" s="202" t="s">
        <v>122</v>
      </c>
      <c r="B19" s="200">
        <f>B9*O19</f>
        <v>0</v>
      </c>
      <c r="C19" s="200">
        <f>C9*O19</f>
        <v>0</v>
      </c>
      <c r="D19" s="200">
        <f>D9*O19</f>
        <v>0</v>
      </c>
      <c r="E19" s="200">
        <f>E9*O19</f>
        <v>0</v>
      </c>
      <c r="F19" s="200">
        <f>F9*O19</f>
        <v>0</v>
      </c>
      <c r="G19" s="200">
        <f>G9*O19</f>
        <v>0</v>
      </c>
      <c r="H19" s="200">
        <f>H9*O19</f>
        <v>0</v>
      </c>
      <c r="I19" s="200">
        <f>I9*O19</f>
        <v>-10</v>
      </c>
      <c r="J19" s="200">
        <f>J9*O19</f>
        <v>-10</v>
      </c>
      <c r="K19" s="200">
        <f>K9*O19</f>
        <v>-10</v>
      </c>
      <c r="L19" s="200">
        <f>L9*O19</f>
        <v>-10</v>
      </c>
      <c r="M19" s="200">
        <f>M9*O19</f>
        <v>-10</v>
      </c>
      <c r="N19" s="182"/>
      <c r="O19" s="201">
        <v>0.1</v>
      </c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</row>
    <row r="20">
      <c r="A20" s="199" t="s">
        <v>124</v>
      </c>
      <c r="B20" s="200">
        <f>B9*O20</f>
        <v>0</v>
      </c>
      <c r="C20" s="200">
        <f>C9*O20</f>
        <v>0</v>
      </c>
      <c r="D20" s="200">
        <f>D9*O20</f>
        <v>0</v>
      </c>
      <c r="E20" s="200">
        <f>E9*O20</f>
        <v>0</v>
      </c>
      <c r="F20" s="200">
        <f>F9*O20</f>
        <v>0</v>
      </c>
      <c r="G20" s="200">
        <f>G9*O20</f>
        <v>0</v>
      </c>
      <c r="H20" s="200">
        <f>H9*O20</f>
        <v>0</v>
      </c>
      <c r="I20" s="200">
        <f>I9*O20</f>
        <v>-10</v>
      </c>
      <c r="J20" s="200">
        <f>J9*O20</f>
        <v>-10</v>
      </c>
      <c r="K20" s="200">
        <f>K9*O20</f>
        <v>-10</v>
      </c>
      <c r="L20" s="200">
        <f>L9*O20</f>
        <v>-10</v>
      </c>
      <c r="M20" s="200">
        <f>M9*O20</f>
        <v>-10</v>
      </c>
      <c r="N20" s="182"/>
      <c r="O20" s="201">
        <v>0.1</v>
      </c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</row>
    <row r="21" ht="15.75" customHeight="1">
      <c r="A21" s="203" t="s">
        <v>162</v>
      </c>
      <c r="B21" s="200">
        <f>B9*O21</f>
        <v>0</v>
      </c>
      <c r="C21" s="200">
        <f>C9*O21</f>
        <v>0</v>
      </c>
      <c r="D21" s="200">
        <f>D9*O21</f>
        <v>0</v>
      </c>
      <c r="E21" s="200">
        <f>E9*O21</f>
        <v>0</v>
      </c>
      <c r="F21" s="200">
        <f>F9*O21</f>
        <v>0</v>
      </c>
      <c r="G21" s="200">
        <f>G9*O21</f>
        <v>0</v>
      </c>
      <c r="H21" s="200">
        <f>H9*O21</f>
        <v>0</v>
      </c>
      <c r="I21" s="200">
        <f>I9*O21</f>
        <v>-10</v>
      </c>
      <c r="J21" s="200">
        <f>J9*O21</f>
        <v>-10</v>
      </c>
      <c r="K21" s="200">
        <f>K9*O21</f>
        <v>-10</v>
      </c>
      <c r="L21" s="200">
        <f>L9*O21</f>
        <v>-10</v>
      </c>
      <c r="M21" s="200">
        <f>M9*O21</f>
        <v>-10</v>
      </c>
      <c r="N21" s="182"/>
      <c r="O21" s="201">
        <v>0.1</v>
      </c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ht="15.75" customHeight="1">
      <c r="A22" s="203" t="s">
        <v>163</v>
      </c>
      <c r="B22" s="200">
        <f>B9*O22</f>
        <v>0</v>
      </c>
      <c r="C22" s="200">
        <f>C9*O22</f>
        <v>0</v>
      </c>
      <c r="D22" s="200">
        <f>D9*O22</f>
        <v>0</v>
      </c>
      <c r="E22" s="200">
        <f>E9*O22</f>
        <v>0</v>
      </c>
      <c r="F22" s="200">
        <f>F9*O22</f>
        <v>0</v>
      </c>
      <c r="G22" s="200">
        <f>G9*O22</f>
        <v>0</v>
      </c>
      <c r="H22" s="200">
        <f>H9*O22</f>
        <v>0</v>
      </c>
      <c r="I22" s="200">
        <f>I9*O22</f>
        <v>-10</v>
      </c>
      <c r="J22" s="200">
        <f>J9*O22</f>
        <v>-10</v>
      </c>
      <c r="K22" s="200">
        <f>K9*O22</f>
        <v>-10</v>
      </c>
      <c r="L22" s="200">
        <f>L9*O22</f>
        <v>-10</v>
      </c>
      <c r="M22" s="200">
        <f>M9*O22</f>
        <v>-10</v>
      </c>
      <c r="N22" s="182"/>
      <c r="O22" s="201">
        <v>0.1</v>
      </c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ht="15.75" customHeight="1">
      <c r="A23" s="204" t="s">
        <v>164</v>
      </c>
      <c r="B23" s="200">
        <f>B9*O23</f>
        <v>0</v>
      </c>
      <c r="C23" s="200">
        <f>C9*O23</f>
        <v>0</v>
      </c>
      <c r="D23" s="200">
        <f>D9*O23</f>
        <v>0</v>
      </c>
      <c r="E23" s="200">
        <f>E9*O23</f>
        <v>0</v>
      </c>
      <c r="F23" s="200">
        <f>F9*O23</f>
        <v>0</v>
      </c>
      <c r="G23" s="200">
        <f>G9*O23</f>
        <v>0</v>
      </c>
      <c r="H23" s="200">
        <f>H9*O23</f>
        <v>0</v>
      </c>
      <c r="I23" s="200">
        <f>I9*O23</f>
        <v>0</v>
      </c>
      <c r="J23" s="200">
        <f>J9*O23</f>
        <v>0</v>
      </c>
      <c r="K23" s="200">
        <f>K9*O23</f>
        <v>0</v>
      </c>
      <c r="L23" s="200">
        <f>L9*O23</f>
        <v>0</v>
      </c>
      <c r="M23" s="200">
        <f>M9*O23</f>
        <v>0</v>
      </c>
      <c r="N23" s="182"/>
      <c r="O23" s="201">
        <v>0.0</v>
      </c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ht="15.75" customHeight="1">
      <c r="A24" s="181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182"/>
      <c r="O24" s="206">
        <f>SUM(O13:O23)</f>
        <v>1</v>
      </c>
      <c r="P24" s="207" t="s">
        <v>165</v>
      </c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ht="15.75" customHeight="1">
      <c r="A25" s="114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183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ht="15.75" customHeight="1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183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</row>
    <row r="27" ht="15.7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</row>
    <row r="28" ht="15.7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</row>
    <row r="29" ht="15.75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</row>
    <row r="30" ht="15.7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</row>
    <row r="31" ht="15.75" customHeigh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</row>
    <row r="32" ht="15.7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</row>
    <row r="33" ht="15.75" customHeight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</row>
    <row r="34" ht="15.75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</row>
    <row r="35" ht="15.75" customHeight="1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</row>
    <row r="36" ht="15.75" customHeigh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</row>
    <row r="37" ht="15.75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</row>
    <row r="38" ht="15.75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</row>
    <row r="39" ht="15.75" customHeight="1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</row>
    <row r="40" ht="15.75" customHeight="1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</row>
    <row r="41" ht="15.75" customHeight="1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</row>
    <row r="42" ht="15.75" customHeight="1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</row>
    <row r="43" ht="15.75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</row>
    <row r="44" ht="15.7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</row>
    <row r="45" ht="15.75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</row>
    <row r="46" ht="15.75" customHeight="1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</row>
    <row r="47" ht="15.7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</row>
    <row r="48" ht="15.7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</row>
    <row r="49" ht="15.75" customHeight="1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</row>
    <row r="50" ht="15.75" customHeight="1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</row>
    <row r="51" ht="15.75" customHeight="1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</row>
    <row r="52" ht="15.75" customHeight="1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</row>
    <row r="53" ht="15.75" customHeight="1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</row>
    <row r="54" ht="15.75" customHeight="1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</row>
    <row r="55" ht="15.7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</row>
    <row r="56" ht="15.75" customHeight="1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</row>
    <row r="57" ht="15.75" customHeight="1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</row>
    <row r="58" ht="15.75" customHeight="1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</row>
    <row r="59" ht="15.75" customHeight="1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</row>
    <row r="60" ht="15.75" customHeight="1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</row>
    <row r="61" ht="15.75" customHeight="1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</row>
    <row r="62" ht="15.75" customHeight="1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</row>
    <row r="63" ht="15.75" customHeight="1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</row>
    <row r="64" ht="15.75" customHeight="1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</row>
    <row r="65" ht="15.75" customHeight="1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</row>
    <row r="66" ht="15.75" customHeight="1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</row>
    <row r="67" ht="15.75" customHeight="1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</row>
    <row r="68" ht="15.75" customHeight="1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</row>
    <row r="69" ht="15.75" customHeight="1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</row>
    <row r="70" ht="15.75" customHeight="1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</row>
    <row r="71" ht="15.75" customHeigh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</row>
    <row r="72" ht="15.75" customHeight="1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</row>
    <row r="73" ht="15.75" customHeight="1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</row>
    <row r="74" ht="15.75" customHeigh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</row>
    <row r="75" ht="15.75" customHeight="1">
      <c r="A75" s="208"/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</row>
    <row r="76" ht="15.75" customHeight="1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</row>
    <row r="77" ht="15.75" customHeight="1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</row>
    <row r="78" ht="15.7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</row>
    <row r="79" ht="15.75" customHeight="1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</row>
    <row r="80" ht="15.75" customHeight="1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</row>
    <row r="81" ht="15.75" customHeight="1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</row>
    <row r="82" ht="15.75" customHeight="1">
      <c r="A82" s="208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</row>
    <row r="83" ht="15.75" customHeight="1">
      <c r="A83" s="208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</row>
    <row r="84" ht="15.75" customHeight="1">
      <c r="A84" s="208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</row>
    <row r="85" ht="15.75" customHeight="1">
      <c r="A85" s="208"/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</row>
    <row r="86" ht="15.75" customHeight="1">
      <c r="A86" s="208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</row>
    <row r="87" ht="15.75" customHeight="1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</row>
    <row r="88" ht="15.75" customHeight="1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</row>
    <row r="89" ht="15.75" customHeight="1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</row>
    <row r="90" ht="15.75" customHeight="1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</row>
    <row r="91" ht="15.75" customHeight="1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</row>
    <row r="92" ht="15.75" customHeight="1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</row>
    <row r="93" ht="15.75" customHeight="1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</row>
    <row r="94" ht="15.75" customHeight="1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</row>
    <row r="95" ht="15.75" customHeight="1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</row>
    <row r="96" ht="15.75" customHeight="1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</row>
    <row r="97" ht="15.75" customHeight="1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</row>
    <row r="98" ht="15.75" customHeight="1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</row>
    <row r="99" ht="15.75" customHeight="1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</row>
    <row r="100" ht="15.75" customHeight="1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</row>
    <row r="101" ht="15.75" customHeight="1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</row>
    <row r="102" ht="15.75" customHeight="1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</row>
    <row r="103" ht="15.75" customHeight="1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</row>
    <row r="104" ht="15.75" customHeight="1">
      <c r="A104" s="208"/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</row>
    <row r="105" ht="15.75" customHeight="1">
      <c r="A105" s="208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</row>
    <row r="106" ht="15.75" customHeight="1">
      <c r="A106" s="208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</row>
    <row r="107" ht="15.75" customHeight="1">
      <c r="A107" s="208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</row>
    <row r="108" ht="15.75" customHeight="1">
      <c r="A108" s="208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</row>
    <row r="109" ht="15.75" customHeight="1">
      <c r="A109" s="208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</row>
    <row r="110" ht="15.75" customHeight="1">
      <c r="A110" s="208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</row>
    <row r="111" ht="15.75" customHeight="1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</row>
    <row r="112" ht="15.75" customHeight="1">
      <c r="A112" s="208"/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</row>
    <row r="113" ht="15.75" customHeight="1">
      <c r="A113" s="208"/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</row>
    <row r="114" ht="15.75" customHeight="1">
      <c r="A114" s="208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</row>
    <row r="115" ht="15.75" customHeight="1">
      <c r="A115" s="208"/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</row>
    <row r="116" ht="15.75" customHeight="1">
      <c r="A116" s="20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</row>
    <row r="117" ht="15.75" customHeight="1">
      <c r="A117" s="208"/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</row>
    <row r="118" ht="15.75" customHeight="1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</row>
    <row r="119" ht="15.75" customHeight="1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</row>
    <row r="120" ht="15.75" customHeight="1">
      <c r="A120" s="208"/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</row>
    <row r="121" ht="15.75" customHeight="1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</row>
    <row r="122" ht="15.75" customHeight="1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</row>
    <row r="123" ht="15.75" customHeight="1">
      <c r="A123" s="208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</row>
    <row r="124" ht="15.75" customHeight="1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</row>
    <row r="125" ht="15.75" customHeight="1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</row>
    <row r="126" ht="15.75" customHeight="1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</row>
    <row r="127" ht="15.75" customHeight="1">
      <c r="A127" s="208"/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</row>
    <row r="128" ht="15.75" customHeight="1">
      <c r="A128" s="208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</row>
    <row r="129" ht="15.75" customHeight="1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</row>
    <row r="130" ht="15.75" customHeight="1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</row>
    <row r="131" ht="15.75" customHeight="1">
      <c r="A131" s="208"/>
      <c r="B131" s="208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</row>
    <row r="132" ht="15.75" customHeight="1">
      <c r="A132" s="208"/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</row>
    <row r="133" ht="15.75" customHeight="1">
      <c r="A133" s="208"/>
      <c r="B133" s="208"/>
      <c r="C133" s="208"/>
      <c r="D133" s="208"/>
      <c r="E133" s="208"/>
      <c r="F133" s="208"/>
      <c r="G133" s="20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</row>
    <row r="134" ht="15.75" customHeight="1">
      <c r="A134" s="208"/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</row>
    <row r="135" ht="15.75" customHeight="1">
      <c r="A135" s="208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</row>
    <row r="136" ht="15.75" customHeight="1">
      <c r="A136" s="208"/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</row>
    <row r="137" ht="15.75" customHeight="1">
      <c r="A137" s="208"/>
      <c r="B137" s="208"/>
      <c r="C137" s="208"/>
      <c r="D137" s="208"/>
      <c r="E137" s="208"/>
      <c r="F137" s="208"/>
      <c r="G137" s="20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</row>
    <row r="138" ht="15.75" customHeight="1">
      <c r="A138" s="208"/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</row>
    <row r="139" ht="15.75" customHeight="1">
      <c r="A139" s="208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</row>
    <row r="140" ht="15.75" customHeight="1">
      <c r="A140" s="208"/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</row>
    <row r="141" ht="15.75" customHeight="1">
      <c r="A141" s="208"/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</row>
    <row r="142" ht="15.75" customHeight="1">
      <c r="A142" s="208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</row>
    <row r="143" ht="15.75" customHeight="1">
      <c r="A143" s="208"/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</row>
    <row r="144" ht="15.75" customHeight="1">
      <c r="A144" s="208"/>
      <c r="B144" s="208"/>
      <c r="C144" s="208"/>
      <c r="D144" s="208"/>
      <c r="E144" s="208"/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</row>
    <row r="145" ht="15.75" customHeight="1">
      <c r="A145" s="208"/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</row>
    <row r="146" ht="15.75" customHeight="1">
      <c r="A146" s="208"/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</row>
    <row r="147" ht="15.75" customHeight="1">
      <c r="A147" s="208"/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</row>
    <row r="148" ht="15.75" customHeight="1">
      <c r="A148" s="208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</row>
    <row r="149" ht="15.75" customHeight="1">
      <c r="A149" s="208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</row>
    <row r="150" ht="15.75" customHeight="1">
      <c r="A150" s="208"/>
      <c r="B150" s="208"/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</row>
    <row r="151" ht="15.75" customHeight="1">
      <c r="A151" s="208"/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</row>
    <row r="152" ht="15.75" customHeight="1">
      <c r="A152" s="208"/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</row>
    <row r="153" ht="15.75" customHeight="1">
      <c r="A153" s="208"/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</row>
    <row r="154" ht="15.75" customHeight="1">
      <c r="A154" s="208"/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</row>
    <row r="155" ht="15.75" customHeight="1">
      <c r="A155" s="208"/>
      <c r="B155" s="208"/>
      <c r="C155" s="208"/>
      <c r="D155" s="208"/>
      <c r="E155" s="208"/>
      <c r="F155" s="208"/>
      <c r="G155" s="208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</row>
    <row r="156" ht="15.75" customHeight="1">
      <c r="A156" s="208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</row>
    <row r="157" ht="15.75" customHeight="1">
      <c r="A157" s="208"/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</row>
    <row r="158" ht="15.75" customHeight="1">
      <c r="A158" s="208"/>
      <c r="B158" s="208"/>
      <c r="C158" s="208"/>
      <c r="D158" s="208"/>
      <c r="E158" s="208"/>
      <c r="F158" s="208"/>
      <c r="G158" s="208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</row>
    <row r="159" ht="15.75" customHeight="1">
      <c r="A159" s="208"/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</row>
    <row r="160" ht="15.75" customHeight="1">
      <c r="A160" s="208"/>
      <c r="B160" s="208"/>
      <c r="C160" s="208"/>
      <c r="D160" s="208"/>
      <c r="E160" s="208"/>
      <c r="F160" s="208"/>
      <c r="G160" s="208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</row>
    <row r="161" ht="15.75" customHeight="1">
      <c r="A161" s="208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</row>
    <row r="162" ht="15.75" customHeight="1">
      <c r="A162" s="208"/>
      <c r="B162" s="208"/>
      <c r="C162" s="208"/>
      <c r="D162" s="208"/>
      <c r="E162" s="208"/>
      <c r="F162" s="208"/>
      <c r="G162" s="208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</row>
    <row r="163" ht="15.75" customHeight="1">
      <c r="A163" s="208"/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</row>
    <row r="164" ht="15.75" customHeight="1">
      <c r="A164" s="208"/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</row>
    <row r="165" ht="15.75" customHeight="1">
      <c r="A165" s="208"/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</row>
    <row r="166" ht="15.75" customHeight="1">
      <c r="A166" s="208"/>
      <c r="B166" s="208"/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</row>
    <row r="167" ht="15.75" customHeight="1">
      <c r="A167" s="208"/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</row>
    <row r="168" ht="15.75" customHeight="1">
      <c r="A168" s="208"/>
      <c r="B168" s="208"/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</row>
    <row r="169" ht="15.75" customHeight="1">
      <c r="A169" s="208"/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</row>
    <row r="170" ht="15.75" customHeight="1">
      <c r="A170" s="208"/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</row>
    <row r="171" ht="15.75" customHeight="1">
      <c r="A171" s="208"/>
      <c r="B171" s="208"/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</row>
    <row r="172" ht="15.75" customHeight="1">
      <c r="A172" s="208"/>
      <c r="B172" s="208"/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</row>
    <row r="173" ht="15.75" customHeight="1">
      <c r="A173" s="208"/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</row>
    <row r="174" ht="15.75" customHeight="1">
      <c r="A174" s="208"/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</row>
    <row r="175" ht="15.75" customHeight="1">
      <c r="A175" s="208"/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</row>
    <row r="176" ht="15.75" customHeight="1">
      <c r="A176" s="208"/>
      <c r="B176" s="208"/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</row>
    <row r="177" ht="15.75" customHeight="1">
      <c r="A177" s="208"/>
      <c r="B177" s="208"/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</row>
    <row r="178" ht="15.75" customHeight="1">
      <c r="A178" s="208"/>
      <c r="B178" s="208"/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</row>
    <row r="179" ht="15.75" customHeight="1">
      <c r="A179" s="208"/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</row>
    <row r="180" ht="15.75" customHeight="1">
      <c r="A180" s="208"/>
      <c r="B180" s="208"/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</row>
    <row r="181" ht="15.75" customHeight="1">
      <c r="A181" s="208"/>
      <c r="B181" s="208"/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</row>
    <row r="182" ht="15.75" customHeight="1">
      <c r="A182" s="208"/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</row>
    <row r="183" ht="15.75" customHeight="1">
      <c r="A183" s="208"/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</row>
    <row r="184" ht="15.75" customHeight="1">
      <c r="A184" s="208"/>
      <c r="B184" s="208"/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</row>
    <row r="185" ht="15.75" customHeight="1">
      <c r="A185" s="208"/>
      <c r="B185" s="208"/>
      <c r="C185" s="208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</row>
    <row r="186" ht="15.75" customHeight="1">
      <c r="A186" s="208"/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</row>
    <row r="187" ht="15.75" customHeight="1">
      <c r="A187" s="208"/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</row>
    <row r="188" ht="15.75" customHeight="1">
      <c r="A188" s="208"/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</row>
    <row r="189" ht="15.75" customHeight="1">
      <c r="A189" s="208"/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</row>
    <row r="190" ht="15.75" customHeight="1">
      <c r="A190" s="208"/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</row>
    <row r="191" ht="15.75" customHeight="1">
      <c r="A191" s="208"/>
      <c r="B191" s="208"/>
      <c r="C191" s="208"/>
      <c r="D191" s="208"/>
      <c r="E191" s="208"/>
      <c r="F191" s="208"/>
      <c r="G191" s="208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</row>
    <row r="192" ht="15.75" customHeight="1">
      <c r="A192" s="208"/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</row>
    <row r="193" ht="15.75" customHeight="1">
      <c r="A193" s="208"/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</row>
    <row r="194" ht="15.75" customHeight="1">
      <c r="A194" s="208"/>
      <c r="B194" s="208"/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</row>
    <row r="195" ht="15.75" customHeight="1">
      <c r="A195" s="208"/>
      <c r="B195" s="208"/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</row>
    <row r="196" ht="15.75" customHeight="1">
      <c r="A196" s="208"/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</row>
    <row r="197" ht="15.75" customHeight="1">
      <c r="A197" s="208"/>
      <c r="B197" s="208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</row>
    <row r="198" ht="15.75" customHeight="1">
      <c r="A198" s="208"/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</row>
    <row r="199" ht="15.75" customHeight="1">
      <c r="A199" s="208"/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</row>
    <row r="200" ht="15.75" customHeight="1">
      <c r="A200" s="208"/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</row>
    <row r="201" ht="15.75" customHeight="1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</row>
    <row r="202" ht="15.75" customHeight="1">
      <c r="A202" s="208"/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</row>
    <row r="203" ht="15.75" customHeight="1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</row>
    <row r="204" ht="15.75" customHeight="1">
      <c r="A204" s="208"/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</row>
    <row r="205" ht="15.75" customHeight="1">
      <c r="A205" s="208"/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</row>
    <row r="206" ht="15.75" customHeight="1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</row>
    <row r="207" ht="15.75" customHeight="1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</row>
    <row r="208" ht="15.75" customHeight="1">
      <c r="A208" s="208"/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</row>
    <row r="209" ht="15.75" customHeight="1">
      <c r="A209" s="208"/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</row>
    <row r="210" ht="15.75" customHeight="1">
      <c r="A210" s="208"/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</row>
    <row r="211" ht="15.75" customHeight="1">
      <c r="A211" s="208"/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</row>
    <row r="212" ht="15.75" customHeight="1">
      <c r="A212" s="208"/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</row>
    <row r="213" ht="15.75" customHeight="1">
      <c r="A213" s="208"/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</row>
    <row r="214" ht="15.75" customHeight="1">
      <c r="A214" s="208"/>
      <c r="B214" s="208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</row>
    <row r="215" ht="15.75" customHeight="1">
      <c r="A215" s="208"/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</row>
    <row r="216" ht="15.75" customHeight="1">
      <c r="A216" s="208"/>
      <c r="B216" s="208"/>
      <c r="C216" s="208"/>
      <c r="D216" s="208"/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</row>
    <row r="217" ht="15.75" customHeight="1">
      <c r="A217" s="208"/>
      <c r="B217" s="208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</row>
    <row r="218" ht="15.75" customHeight="1">
      <c r="A218" s="208"/>
      <c r="B218" s="208"/>
      <c r="C218" s="208"/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</row>
    <row r="219" ht="15.75" customHeight="1">
      <c r="A219" s="208"/>
      <c r="B219" s="208"/>
      <c r="C219" s="208"/>
      <c r="D219" s="208"/>
      <c r="E219" s="208"/>
      <c r="F219" s="208"/>
      <c r="G219" s="208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</row>
    <row r="220" ht="15.75" customHeight="1">
      <c r="A220" s="208"/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</row>
    <row r="221" ht="15.75" customHeight="1">
      <c r="A221" s="208"/>
      <c r="B221" s="208"/>
      <c r="C221" s="208"/>
      <c r="D221" s="208"/>
      <c r="E221" s="208"/>
      <c r="F221" s="208"/>
      <c r="G221" s="208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</row>
    <row r="222" ht="15.75" customHeight="1">
      <c r="A222" s="208"/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</row>
    <row r="223" ht="15.75" customHeight="1">
      <c r="A223" s="208"/>
      <c r="B223" s="208"/>
      <c r="C223" s="208"/>
      <c r="D223" s="208"/>
      <c r="E223" s="208"/>
      <c r="F223" s="208"/>
      <c r="G223" s="208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</row>
    <row r="224" ht="15.75" customHeight="1">
      <c r="A224" s="208"/>
      <c r="B224" s="208"/>
      <c r="C224" s="208"/>
      <c r="D224" s="208"/>
      <c r="E224" s="208"/>
      <c r="F224" s="208"/>
      <c r="G224" s="208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</row>
    <row r="225" ht="15.75" customHeight="1">
      <c r="A225" s="208"/>
      <c r="B225" s="208"/>
      <c r="C225" s="208"/>
      <c r="D225" s="208"/>
      <c r="E225" s="208"/>
      <c r="F225" s="208"/>
      <c r="G225" s="208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O4:S5"/>
  </mergeCells>
  <conditionalFormatting sqref="B9:M9">
    <cfRule type="cellIs" dxfId="0" priority="1" operator="greaterThanOrEqual">
      <formula>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9.29"/>
    <col customWidth="1" min="2" max="2" width="16.14"/>
    <col customWidth="1" min="3" max="3" width="14.71"/>
    <col customWidth="1" min="4" max="4" width="13.43"/>
    <col customWidth="1" min="5" max="5" width="47.86"/>
    <col customWidth="1" min="6" max="25" width="9.43"/>
    <col customWidth="1" min="26" max="26" width="12.57"/>
  </cols>
  <sheetData>
    <row r="1" ht="15.75" customHeight="1">
      <c r="A1" s="209"/>
      <c r="B1" s="210" t="s">
        <v>166</v>
      </c>
      <c r="C1" s="210" t="s">
        <v>73</v>
      </c>
      <c r="D1" s="210" t="s">
        <v>167</v>
      </c>
      <c r="E1" s="211" t="s">
        <v>168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ht="15.75" customHeight="1">
      <c r="A2" s="212" t="s">
        <v>169</v>
      </c>
      <c r="B2" s="213"/>
      <c r="C2" s="213"/>
      <c r="D2" s="213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ht="15.75" customHeight="1">
      <c r="A3" s="214" t="s">
        <v>170</v>
      </c>
      <c r="B3" s="213">
        <f>D3-C3</f>
        <v>0</v>
      </c>
      <c r="C3" s="215">
        <f>(D3*3)/23</f>
        <v>0</v>
      </c>
      <c r="D3" s="213">
        <f>'Box Office'!D23</f>
        <v>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ht="15.75" customHeight="1">
      <c r="A4" s="216" t="s">
        <v>171</v>
      </c>
      <c r="B4" s="213">
        <f>'Detail Expenses &amp; Income'!D10+'Detail Expenses &amp; Income'!D11</f>
        <v>0</v>
      </c>
      <c r="C4" s="213"/>
      <c r="D4" s="213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5" ht="15.75" customHeight="1">
      <c r="A5" s="217" t="s">
        <v>84</v>
      </c>
      <c r="B5" s="218">
        <f t="shared" ref="B5:D5" si="1">SUM(B3:B4)</f>
        <v>0</v>
      </c>
      <c r="C5" s="218">
        <f t="shared" si="1"/>
        <v>0</v>
      </c>
      <c r="D5" s="218">
        <f t="shared" si="1"/>
        <v>0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</row>
    <row r="6" ht="15.75" customHeight="1">
      <c r="A6" s="219"/>
      <c r="B6" s="213"/>
      <c r="C6" s="213"/>
      <c r="D6" s="213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</row>
    <row r="7" ht="15.75" customHeight="1">
      <c r="A7" s="220" t="s">
        <v>153</v>
      </c>
      <c r="B7" s="213"/>
      <c r="C7" s="213"/>
      <c r="D7" s="213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</row>
    <row r="8" ht="15.75" customHeight="1">
      <c r="A8" s="214" t="s">
        <v>172</v>
      </c>
      <c r="B8" s="213">
        <f>'Detail Expenses &amp; Income'!D24</f>
        <v>0</v>
      </c>
      <c r="C8" s="213">
        <f>'Detail Expenses &amp; Income'!E24</f>
        <v>0</v>
      </c>
      <c r="D8" s="213">
        <f>'Detail Expenses &amp; Income'!F24</f>
        <v>0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</row>
    <row r="9" ht="15.75" customHeight="1">
      <c r="A9" s="214" t="s">
        <v>173</v>
      </c>
      <c r="B9" s="213">
        <f>'Detail Expenses &amp; Income'!D42</f>
        <v>0</v>
      </c>
      <c r="C9" s="213">
        <f>'Detail Expenses &amp; Income'!E42</f>
        <v>0</v>
      </c>
      <c r="D9" s="213">
        <f>'Detail Expenses &amp; Income'!F42</f>
        <v>0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</row>
    <row r="10" ht="15.75" customHeight="1">
      <c r="A10" s="214" t="s">
        <v>174</v>
      </c>
      <c r="B10" s="213">
        <f>'Detail Expenses &amp; Income'!D57</f>
        <v>0</v>
      </c>
      <c r="C10" s="213">
        <f>'Detail Expenses &amp; Income'!E57</f>
        <v>0</v>
      </c>
      <c r="D10" s="213">
        <f>'Detail Expenses &amp; Income'!F57</f>
        <v>0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</row>
    <row r="11" ht="15.75" customHeight="1">
      <c r="A11" s="214" t="s">
        <v>175</v>
      </c>
      <c r="B11" s="213">
        <f>'Detail Expenses &amp; Income'!D67</f>
        <v>0</v>
      </c>
      <c r="C11" s="213">
        <f>'Detail Expenses &amp; Income'!E67</f>
        <v>0</v>
      </c>
      <c r="D11" s="213">
        <f>'Detail Expenses &amp; Income'!F67</f>
        <v>0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</row>
    <row r="12" ht="15.75" customHeight="1">
      <c r="A12" s="214" t="s">
        <v>176</v>
      </c>
      <c r="B12" s="213">
        <f>'Detail Expenses &amp; Income'!D77</f>
        <v>0</v>
      </c>
      <c r="C12" s="213">
        <f>'Detail Expenses &amp; Income'!E77</f>
        <v>0</v>
      </c>
      <c r="D12" s="213">
        <f>'Detail Expenses &amp; Income'!F77</f>
        <v>0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</row>
    <row r="13" ht="15.75" customHeight="1">
      <c r="A13" s="214"/>
      <c r="B13" s="213"/>
      <c r="C13" s="213"/>
      <c r="D13" s="213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</row>
    <row r="14" ht="15.75" customHeight="1">
      <c r="A14" s="214" t="s">
        <v>177</v>
      </c>
      <c r="B14" s="213"/>
      <c r="C14" s="213"/>
      <c r="D14" s="213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</row>
    <row r="15" ht="15.75" customHeight="1">
      <c r="A15" s="221" t="s">
        <v>178</v>
      </c>
      <c r="B15" s="213">
        <f>'Box Office'!D24</f>
        <v>0</v>
      </c>
      <c r="C15" s="213"/>
      <c r="D15" s="213">
        <f t="shared" ref="D15:D17" si="2">B15+C15</f>
        <v>0</v>
      </c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</row>
    <row r="16" ht="15.75" customHeight="1">
      <c r="A16" s="221" t="s">
        <v>179</v>
      </c>
      <c r="B16" s="213">
        <f>'Box Office'!D28</f>
        <v>0</v>
      </c>
      <c r="C16" s="213">
        <f>'Box Office'!D29</f>
        <v>0</v>
      </c>
      <c r="D16" s="213">
        <f t="shared" si="2"/>
        <v>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</row>
    <row r="17" ht="15.75" customHeight="1">
      <c r="A17" s="221" t="s">
        <v>180</v>
      </c>
      <c r="B17" s="213">
        <f>'Box Office'!D30</f>
        <v>0</v>
      </c>
      <c r="C17" s="213">
        <f>'Box Office'!D31</f>
        <v>0</v>
      </c>
      <c r="D17" s="213">
        <f t="shared" si="2"/>
        <v>0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</row>
    <row r="18" ht="15.75" customHeight="1">
      <c r="A18" s="222"/>
      <c r="B18" s="213"/>
      <c r="C18" s="213"/>
      <c r="D18" s="213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</row>
    <row r="19" ht="15.75" customHeight="1">
      <c r="A19" s="222" t="s">
        <v>181</v>
      </c>
      <c r="B19" s="213">
        <f t="shared" ref="B19:D19" si="3">SUM(B8:B12)*0.05</f>
        <v>0</v>
      </c>
      <c r="C19" s="213">
        <f t="shared" si="3"/>
        <v>0</v>
      </c>
      <c r="D19" s="213">
        <f t="shared" si="3"/>
        <v>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</row>
    <row r="20" ht="15.75" customHeight="1">
      <c r="A20" s="220" t="s">
        <v>182</v>
      </c>
      <c r="B20" s="213">
        <f t="shared" ref="B20:D20" si="4">SUM(B8:B19)</f>
        <v>0</v>
      </c>
      <c r="C20" s="213">
        <f t="shared" si="4"/>
        <v>0</v>
      </c>
      <c r="D20" s="213">
        <f t="shared" si="4"/>
        <v>0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</row>
    <row r="21" ht="15.75" customHeight="1">
      <c r="A21" s="223"/>
      <c r="B21" s="213"/>
      <c r="C21" s="213"/>
      <c r="D21" s="213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</row>
    <row r="22" ht="15.75" customHeight="1">
      <c r="A22" s="217" t="s">
        <v>183</v>
      </c>
      <c r="B22" s="218">
        <f t="shared" ref="B22:D22" si="5">B5-B20</f>
        <v>0</v>
      </c>
      <c r="C22" s="218">
        <f t="shared" si="5"/>
        <v>0</v>
      </c>
      <c r="D22" s="218">
        <f t="shared" si="5"/>
        <v>0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</row>
    <row r="23" ht="15.75" customHeight="1">
      <c r="A23" s="209"/>
      <c r="B23" s="224"/>
      <c r="C23" s="224"/>
      <c r="D23" s="224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</row>
    <row r="24" ht="15.75" customHeight="1">
      <c r="A24" s="209"/>
      <c r="B24" s="224"/>
      <c r="C24" s="224"/>
      <c r="D24" s="224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</row>
    <row r="25" ht="15.75" customHeight="1">
      <c r="A25" s="209"/>
      <c r="B25" s="224"/>
      <c r="C25" s="224"/>
      <c r="D25" s="224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</row>
    <row r="26" ht="15.75" customHeight="1">
      <c r="A26" s="209"/>
      <c r="B26" s="224"/>
      <c r="C26" s="224"/>
      <c r="D26" s="22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</row>
    <row r="27" ht="15.75" customHeight="1">
      <c r="A27" s="209"/>
      <c r="B27" s="224"/>
      <c r="C27" s="224"/>
      <c r="D27" s="224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</row>
    <row r="28" ht="15.75" customHeight="1">
      <c r="A28" s="209"/>
      <c r="B28" s="224"/>
      <c r="C28" s="224"/>
      <c r="D28" s="224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</row>
    <row r="29" ht="15.75" customHeight="1">
      <c r="A29" s="209"/>
      <c r="B29" s="224"/>
      <c r="C29" s="224"/>
      <c r="D29" s="224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</row>
    <row r="30" ht="15.75" customHeight="1">
      <c r="A30" s="209"/>
      <c r="B30" s="224"/>
      <c r="C30" s="224"/>
      <c r="D30" s="224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</row>
    <row r="31" ht="15.75" customHeight="1">
      <c r="A31" s="209"/>
      <c r="B31" s="224"/>
      <c r="C31" s="224"/>
      <c r="D31" s="224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</row>
    <row r="32" ht="15.75" customHeight="1">
      <c r="A32" s="209"/>
      <c r="B32" s="224"/>
      <c r="C32" s="224"/>
      <c r="D32" s="224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</row>
    <row r="33" ht="15.75" customHeight="1">
      <c r="A33" s="209"/>
      <c r="B33" s="224"/>
      <c r="C33" s="224"/>
      <c r="D33" s="224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</row>
    <row r="34" ht="15.75" customHeight="1">
      <c r="A34" s="209"/>
      <c r="B34" s="224"/>
      <c r="C34" s="224"/>
      <c r="D34" s="224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</row>
    <row r="35" ht="15.75" customHeight="1">
      <c r="A35" s="209"/>
      <c r="B35" s="224"/>
      <c r="C35" s="224"/>
      <c r="D35" s="224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</row>
    <row r="36" ht="15.75" customHeight="1">
      <c r="A36" s="209"/>
      <c r="B36" s="224"/>
      <c r="C36" s="224"/>
      <c r="D36" s="224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</row>
    <row r="37" ht="15.75" customHeight="1">
      <c r="A37" s="209"/>
      <c r="B37" s="224"/>
      <c r="C37" s="224"/>
      <c r="D37" s="224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</row>
    <row r="38" ht="15.75" customHeight="1">
      <c r="A38" s="209"/>
      <c r="B38" s="224"/>
      <c r="C38" s="224"/>
      <c r="D38" s="224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</row>
    <row r="39" ht="15.75" customHeight="1">
      <c r="A39" s="209"/>
      <c r="B39" s="224"/>
      <c r="C39" s="224"/>
      <c r="D39" s="224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</row>
    <row r="40" ht="15.75" customHeight="1">
      <c r="A40" s="209"/>
      <c r="B40" s="224"/>
      <c r="C40" s="224"/>
      <c r="D40" s="224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</row>
    <row r="41" ht="15.75" customHeight="1">
      <c r="A41" s="209"/>
      <c r="B41" s="224"/>
      <c r="C41" s="224"/>
      <c r="D41" s="224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</row>
    <row r="42" ht="15.75" customHeight="1">
      <c r="A42" s="209"/>
      <c r="B42" s="224"/>
      <c r="C42" s="224"/>
      <c r="D42" s="224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</row>
    <row r="43" ht="15.75" customHeight="1">
      <c r="A43" s="209"/>
      <c r="B43" s="224"/>
      <c r="C43" s="224"/>
      <c r="D43" s="224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</row>
    <row r="44" ht="15.75" customHeight="1">
      <c r="A44" s="209"/>
      <c r="B44" s="224"/>
      <c r="C44" s="224"/>
      <c r="D44" s="224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</row>
    <row r="45" ht="15.75" customHeight="1">
      <c r="A45" s="209"/>
      <c r="B45" s="224"/>
      <c r="C45" s="224"/>
      <c r="D45" s="224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</row>
    <row r="46" ht="15.75" customHeight="1">
      <c r="A46" s="209"/>
      <c r="B46" s="224"/>
      <c r="C46" s="224"/>
      <c r="D46" s="224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</row>
    <row r="47" ht="15.75" customHeight="1">
      <c r="A47" s="209"/>
      <c r="B47" s="224"/>
      <c r="C47" s="224"/>
      <c r="D47" s="224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</row>
    <row r="48" ht="15.75" customHeight="1">
      <c r="A48" s="209"/>
      <c r="B48" s="224"/>
      <c r="C48" s="224"/>
      <c r="D48" s="224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</row>
    <row r="49" ht="15.75" customHeight="1">
      <c r="A49" s="209"/>
      <c r="B49" s="224"/>
      <c r="C49" s="224"/>
      <c r="D49" s="224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</row>
    <row r="50" ht="15.75" customHeight="1">
      <c r="A50" s="209"/>
      <c r="B50" s="224"/>
      <c r="C50" s="224"/>
      <c r="D50" s="224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</row>
    <row r="51" ht="15.75" customHeight="1">
      <c r="A51" s="209"/>
      <c r="B51" s="224"/>
      <c r="C51" s="224"/>
      <c r="D51" s="224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</row>
    <row r="52" ht="15.75" customHeight="1">
      <c r="A52" s="209"/>
      <c r="B52" s="224"/>
      <c r="C52" s="224"/>
      <c r="D52" s="224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</row>
    <row r="53" ht="15.75" customHeight="1">
      <c r="A53" s="209"/>
      <c r="B53" s="224"/>
      <c r="C53" s="224"/>
      <c r="D53" s="224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</row>
    <row r="54" ht="15.75" customHeight="1">
      <c r="A54" s="209"/>
      <c r="B54" s="224"/>
      <c r="C54" s="224"/>
      <c r="D54" s="224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</row>
    <row r="55" ht="15.75" customHeight="1">
      <c r="A55" s="209"/>
      <c r="B55" s="224"/>
      <c r="C55" s="224"/>
      <c r="D55" s="224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</row>
    <row r="56" ht="15.75" customHeight="1">
      <c r="A56" s="209"/>
      <c r="B56" s="224"/>
      <c r="C56" s="224"/>
      <c r="D56" s="224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</row>
    <row r="57" ht="15.75" customHeight="1">
      <c r="A57" s="209"/>
      <c r="B57" s="224"/>
      <c r="C57" s="224"/>
      <c r="D57" s="224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</row>
    <row r="58" ht="15.75" customHeight="1">
      <c r="A58" s="209"/>
      <c r="B58" s="224"/>
      <c r="C58" s="224"/>
      <c r="D58" s="224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</row>
    <row r="59" ht="15.75" customHeight="1">
      <c r="A59" s="209"/>
      <c r="B59" s="224"/>
      <c r="C59" s="224"/>
      <c r="D59" s="224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</row>
    <row r="60" ht="15.75" customHeight="1">
      <c r="A60" s="209"/>
      <c r="B60" s="224"/>
      <c r="C60" s="224"/>
      <c r="D60" s="224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</row>
    <row r="61" ht="15.75" customHeight="1">
      <c r="A61" s="209"/>
      <c r="B61" s="224"/>
      <c r="C61" s="224"/>
      <c r="D61" s="224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</row>
    <row r="62" ht="15.75" customHeight="1">
      <c r="A62" s="209"/>
      <c r="B62" s="224"/>
      <c r="C62" s="224"/>
      <c r="D62" s="224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</row>
    <row r="63" ht="15.75" customHeight="1">
      <c r="A63" s="209"/>
      <c r="B63" s="224"/>
      <c r="C63" s="224"/>
      <c r="D63" s="224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</row>
    <row r="64" ht="15.75" customHeight="1">
      <c r="A64" s="209"/>
      <c r="B64" s="224"/>
      <c r="C64" s="224"/>
      <c r="D64" s="224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</row>
    <row r="65" ht="15.75" customHeight="1">
      <c r="A65" s="209"/>
      <c r="B65" s="224"/>
      <c r="C65" s="224"/>
      <c r="D65" s="224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</row>
    <row r="66" ht="15.75" customHeight="1">
      <c r="A66" s="209"/>
      <c r="B66" s="224"/>
      <c r="C66" s="224"/>
      <c r="D66" s="224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</row>
    <row r="67" ht="15.75" customHeight="1">
      <c r="A67" s="209"/>
      <c r="B67" s="224"/>
      <c r="C67" s="224"/>
      <c r="D67" s="224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</row>
    <row r="68" ht="15.75" customHeight="1">
      <c r="A68" s="209"/>
      <c r="B68" s="224"/>
      <c r="C68" s="224"/>
      <c r="D68" s="224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</row>
    <row r="69" ht="15.75" customHeight="1">
      <c r="A69" s="209"/>
      <c r="B69" s="224"/>
      <c r="C69" s="224"/>
      <c r="D69" s="224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</row>
    <row r="70" ht="15.75" customHeight="1">
      <c r="A70" s="209"/>
      <c r="B70" s="224"/>
      <c r="C70" s="224"/>
      <c r="D70" s="224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</row>
    <row r="71" ht="15.75" customHeight="1">
      <c r="A71" s="209"/>
      <c r="B71" s="224"/>
      <c r="C71" s="224"/>
      <c r="D71" s="224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</row>
    <row r="72" ht="15.75" customHeight="1">
      <c r="A72" s="209"/>
      <c r="B72" s="224"/>
      <c r="C72" s="224"/>
      <c r="D72" s="224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</row>
    <row r="73" ht="15.75" customHeight="1">
      <c r="A73" s="209"/>
      <c r="B73" s="224"/>
      <c r="C73" s="224"/>
      <c r="D73" s="224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</row>
    <row r="74" ht="15.75" customHeight="1">
      <c r="A74" s="209"/>
      <c r="B74" s="224"/>
      <c r="C74" s="224"/>
      <c r="D74" s="224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</row>
    <row r="75" ht="15.75" customHeight="1">
      <c r="A75" s="209"/>
      <c r="B75" s="224"/>
      <c r="C75" s="224"/>
      <c r="D75" s="224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</row>
    <row r="76" ht="15.75" customHeight="1">
      <c r="A76" s="209"/>
      <c r="B76" s="224"/>
      <c r="C76" s="224"/>
      <c r="D76" s="224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</row>
    <row r="77" ht="15.75" customHeight="1">
      <c r="A77" s="209"/>
      <c r="B77" s="224"/>
      <c r="C77" s="224"/>
      <c r="D77" s="224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</row>
    <row r="78" ht="15.75" customHeight="1">
      <c r="A78" s="209"/>
      <c r="B78" s="224"/>
      <c r="C78" s="224"/>
      <c r="D78" s="224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</row>
    <row r="79" ht="15.75" customHeight="1">
      <c r="A79" s="209"/>
      <c r="B79" s="224"/>
      <c r="C79" s="224"/>
      <c r="D79" s="224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</row>
    <row r="80" ht="15.75" customHeight="1">
      <c r="A80" s="209"/>
      <c r="B80" s="224"/>
      <c r="C80" s="224"/>
      <c r="D80" s="224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</row>
    <row r="81" ht="15.75" customHeight="1">
      <c r="A81" s="209"/>
      <c r="B81" s="224"/>
      <c r="C81" s="224"/>
      <c r="D81" s="224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</row>
    <row r="82" ht="15.75" customHeight="1">
      <c r="A82" s="209"/>
      <c r="B82" s="224"/>
      <c r="C82" s="224"/>
      <c r="D82" s="224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</row>
    <row r="83" ht="15.75" customHeight="1">
      <c r="A83" s="209"/>
      <c r="B83" s="224"/>
      <c r="C83" s="224"/>
      <c r="D83" s="224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</row>
    <row r="84" ht="15.75" customHeight="1">
      <c r="A84" s="209"/>
      <c r="B84" s="224"/>
      <c r="C84" s="224"/>
      <c r="D84" s="224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</row>
    <row r="85" ht="15.75" customHeight="1">
      <c r="A85" s="209"/>
      <c r="B85" s="224"/>
      <c r="C85" s="224"/>
      <c r="D85" s="224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</row>
    <row r="86" ht="15.75" customHeight="1">
      <c r="A86" s="209"/>
      <c r="B86" s="224"/>
      <c r="C86" s="224"/>
      <c r="D86" s="224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</row>
    <row r="87" ht="15.75" customHeight="1">
      <c r="A87" s="209"/>
      <c r="B87" s="224"/>
      <c r="C87" s="224"/>
      <c r="D87" s="224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</row>
    <row r="88" ht="15.75" customHeight="1">
      <c r="A88" s="209"/>
      <c r="B88" s="224"/>
      <c r="C88" s="224"/>
      <c r="D88" s="224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</row>
    <row r="89" ht="15.75" customHeight="1">
      <c r="A89" s="209"/>
      <c r="B89" s="224"/>
      <c r="C89" s="224"/>
      <c r="D89" s="224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</row>
    <row r="90" ht="15.75" customHeight="1">
      <c r="A90" s="209"/>
      <c r="B90" s="224"/>
      <c r="C90" s="224"/>
      <c r="D90" s="224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</row>
    <row r="91" ht="15.75" customHeight="1">
      <c r="A91" s="209"/>
      <c r="B91" s="224"/>
      <c r="C91" s="224"/>
      <c r="D91" s="224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</row>
    <row r="92" ht="15.75" customHeight="1">
      <c r="A92" s="209"/>
      <c r="B92" s="224"/>
      <c r="C92" s="224"/>
      <c r="D92" s="224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</row>
    <row r="93" ht="15.75" customHeight="1">
      <c r="A93" s="209"/>
      <c r="B93" s="224"/>
      <c r="C93" s="224"/>
      <c r="D93" s="224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</row>
    <row r="94" ht="15.75" customHeight="1">
      <c r="A94" s="209"/>
      <c r="B94" s="224"/>
      <c r="C94" s="224"/>
      <c r="D94" s="224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</row>
    <row r="95" ht="15.75" customHeight="1">
      <c r="A95" s="209"/>
      <c r="B95" s="224"/>
      <c r="C95" s="224"/>
      <c r="D95" s="224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</row>
    <row r="96" ht="15.75" customHeight="1">
      <c r="A96" s="209"/>
      <c r="B96" s="224"/>
      <c r="C96" s="224"/>
      <c r="D96" s="224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</row>
    <row r="97" ht="15.75" customHeight="1">
      <c r="A97" s="209"/>
      <c r="B97" s="224"/>
      <c r="C97" s="224"/>
      <c r="D97" s="224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</row>
    <row r="98" ht="15.75" customHeight="1">
      <c r="A98" s="209"/>
      <c r="B98" s="224"/>
      <c r="C98" s="224"/>
      <c r="D98" s="224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</row>
    <row r="99" ht="15.75" customHeight="1">
      <c r="A99" s="209"/>
      <c r="B99" s="224"/>
      <c r="C99" s="224"/>
      <c r="D99" s="224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</row>
    <row r="100" ht="15.75" customHeight="1">
      <c r="A100" s="209"/>
      <c r="B100" s="224"/>
      <c r="C100" s="224"/>
      <c r="D100" s="224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</row>
    <row r="101" ht="15.75" customHeight="1">
      <c r="A101" s="209"/>
      <c r="B101" s="224"/>
      <c r="C101" s="224"/>
      <c r="D101" s="224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</row>
    <row r="102" ht="15.75" customHeight="1">
      <c r="A102" s="209"/>
      <c r="B102" s="224"/>
      <c r="C102" s="224"/>
      <c r="D102" s="224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</row>
    <row r="103" ht="15.75" customHeight="1">
      <c r="A103" s="209"/>
      <c r="B103" s="224"/>
      <c r="C103" s="224"/>
      <c r="D103" s="224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</row>
    <row r="104" ht="15.75" customHeight="1">
      <c r="A104" s="209"/>
      <c r="B104" s="224"/>
      <c r="C104" s="224"/>
      <c r="D104" s="224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</row>
    <row r="105" ht="15.75" customHeight="1">
      <c r="A105" s="209"/>
      <c r="B105" s="224"/>
      <c r="C105" s="224"/>
      <c r="D105" s="224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</row>
    <row r="106" ht="15.75" customHeight="1">
      <c r="A106" s="209"/>
      <c r="B106" s="224"/>
      <c r="C106" s="224"/>
      <c r="D106" s="224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</row>
    <row r="107" ht="15.75" customHeight="1">
      <c r="A107" s="209"/>
      <c r="B107" s="224"/>
      <c r="C107" s="224"/>
      <c r="D107" s="224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</row>
    <row r="108" ht="15.75" customHeight="1">
      <c r="A108" s="209"/>
      <c r="B108" s="224"/>
      <c r="C108" s="224"/>
      <c r="D108" s="224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</row>
    <row r="109" ht="15.75" customHeight="1">
      <c r="A109" s="209"/>
      <c r="B109" s="224"/>
      <c r="C109" s="224"/>
      <c r="D109" s="224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</row>
    <row r="110" ht="15.75" customHeight="1">
      <c r="A110" s="209"/>
      <c r="B110" s="224"/>
      <c r="C110" s="224"/>
      <c r="D110" s="224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</row>
    <row r="111" ht="15.75" customHeight="1">
      <c r="A111" s="209"/>
      <c r="B111" s="224"/>
      <c r="C111" s="224"/>
      <c r="D111" s="224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</row>
    <row r="112" ht="15.75" customHeight="1">
      <c r="A112" s="209"/>
      <c r="B112" s="224"/>
      <c r="C112" s="224"/>
      <c r="D112" s="224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</row>
    <row r="113" ht="15.75" customHeight="1">
      <c r="A113" s="209"/>
      <c r="B113" s="224"/>
      <c r="C113" s="224"/>
      <c r="D113" s="224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</row>
    <row r="114" ht="15.75" customHeight="1">
      <c r="A114" s="209"/>
      <c r="B114" s="224"/>
      <c r="C114" s="224"/>
      <c r="D114" s="224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</row>
    <row r="115" ht="15.75" customHeight="1">
      <c r="A115" s="209"/>
      <c r="B115" s="224"/>
      <c r="C115" s="224"/>
      <c r="D115" s="224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</row>
    <row r="116" ht="15.75" customHeight="1">
      <c r="A116" s="209"/>
      <c r="B116" s="224"/>
      <c r="C116" s="224"/>
      <c r="D116" s="224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</row>
    <row r="117" ht="15.75" customHeight="1">
      <c r="A117" s="209"/>
      <c r="B117" s="224"/>
      <c r="C117" s="224"/>
      <c r="D117" s="224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</row>
    <row r="118" ht="15.75" customHeight="1">
      <c r="A118" s="209"/>
      <c r="B118" s="224"/>
      <c r="C118" s="224"/>
      <c r="D118" s="224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</row>
    <row r="119" ht="15.75" customHeight="1">
      <c r="A119" s="209"/>
      <c r="B119" s="224"/>
      <c r="C119" s="224"/>
      <c r="D119" s="224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</row>
    <row r="120" ht="15.75" customHeight="1">
      <c r="A120" s="209"/>
      <c r="B120" s="224"/>
      <c r="C120" s="224"/>
      <c r="D120" s="224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</row>
    <row r="121" ht="15.75" customHeight="1">
      <c r="A121" s="209"/>
      <c r="B121" s="224"/>
      <c r="C121" s="224"/>
      <c r="D121" s="224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</row>
    <row r="122" ht="15.75" customHeight="1">
      <c r="A122" s="209"/>
      <c r="B122" s="224"/>
      <c r="C122" s="224"/>
      <c r="D122" s="224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</row>
    <row r="123" ht="15.75" customHeight="1">
      <c r="A123" s="209"/>
      <c r="B123" s="224"/>
      <c r="C123" s="224"/>
      <c r="D123" s="224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</row>
    <row r="124" ht="15.75" customHeight="1">
      <c r="A124" s="209"/>
      <c r="B124" s="224"/>
      <c r="C124" s="224"/>
      <c r="D124" s="224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</row>
    <row r="125" ht="15.75" customHeight="1">
      <c r="A125" s="209"/>
      <c r="B125" s="224"/>
      <c r="C125" s="224"/>
      <c r="D125" s="224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</row>
    <row r="126" ht="15.75" customHeight="1">
      <c r="A126" s="209"/>
      <c r="B126" s="224"/>
      <c r="C126" s="224"/>
      <c r="D126" s="224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</row>
    <row r="127" ht="15.75" customHeight="1">
      <c r="A127" s="209"/>
      <c r="B127" s="224"/>
      <c r="C127" s="224"/>
      <c r="D127" s="224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</row>
    <row r="128" ht="15.75" customHeight="1">
      <c r="A128" s="209"/>
      <c r="B128" s="224"/>
      <c r="C128" s="224"/>
      <c r="D128" s="224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</row>
    <row r="129" ht="15.75" customHeight="1">
      <c r="A129" s="209"/>
      <c r="B129" s="224"/>
      <c r="C129" s="224"/>
      <c r="D129" s="224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</row>
    <row r="130" ht="15.75" customHeight="1">
      <c r="A130" s="209"/>
      <c r="B130" s="224"/>
      <c r="C130" s="224"/>
      <c r="D130" s="224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</row>
    <row r="131" ht="15.75" customHeight="1">
      <c r="A131" s="209"/>
      <c r="B131" s="224"/>
      <c r="C131" s="224"/>
      <c r="D131" s="224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</row>
    <row r="132" ht="15.75" customHeight="1">
      <c r="A132" s="209"/>
      <c r="B132" s="224"/>
      <c r="C132" s="224"/>
      <c r="D132" s="224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</row>
    <row r="133" ht="15.75" customHeight="1">
      <c r="A133" s="209"/>
      <c r="B133" s="224"/>
      <c r="C133" s="224"/>
      <c r="D133" s="224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</row>
    <row r="134" ht="15.75" customHeight="1">
      <c r="A134" s="209"/>
      <c r="B134" s="224"/>
      <c r="C134" s="224"/>
      <c r="D134" s="224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</row>
    <row r="135" ht="15.75" customHeight="1">
      <c r="A135" s="209"/>
      <c r="B135" s="224"/>
      <c r="C135" s="224"/>
      <c r="D135" s="224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</row>
    <row r="136" ht="15.75" customHeight="1">
      <c r="A136" s="209"/>
      <c r="B136" s="224"/>
      <c r="C136" s="224"/>
      <c r="D136" s="224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</row>
    <row r="137" ht="15.75" customHeight="1">
      <c r="A137" s="209"/>
      <c r="B137" s="224"/>
      <c r="C137" s="224"/>
      <c r="D137" s="224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</row>
    <row r="138" ht="15.75" customHeight="1">
      <c r="A138" s="209"/>
      <c r="B138" s="224"/>
      <c r="C138" s="224"/>
      <c r="D138" s="224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</row>
    <row r="139" ht="15.75" customHeight="1">
      <c r="A139" s="209"/>
      <c r="B139" s="224"/>
      <c r="C139" s="224"/>
      <c r="D139" s="224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</row>
    <row r="140" ht="15.75" customHeight="1">
      <c r="A140" s="209"/>
      <c r="B140" s="224"/>
      <c r="C140" s="224"/>
      <c r="D140" s="224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</row>
    <row r="141" ht="15.75" customHeight="1">
      <c r="A141" s="209"/>
      <c r="B141" s="224"/>
      <c r="C141" s="224"/>
      <c r="D141" s="224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</row>
    <row r="142" ht="15.75" customHeight="1">
      <c r="A142" s="209"/>
      <c r="B142" s="224"/>
      <c r="C142" s="224"/>
      <c r="D142" s="224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</row>
    <row r="143" ht="15.75" customHeight="1">
      <c r="A143" s="209"/>
      <c r="B143" s="224"/>
      <c r="C143" s="224"/>
      <c r="D143" s="224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</row>
    <row r="144" ht="15.75" customHeight="1">
      <c r="A144" s="209"/>
      <c r="B144" s="224"/>
      <c r="C144" s="224"/>
      <c r="D144" s="224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</row>
    <row r="145" ht="15.75" customHeight="1">
      <c r="A145" s="209"/>
      <c r="B145" s="224"/>
      <c r="C145" s="224"/>
      <c r="D145" s="224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</row>
    <row r="146" ht="15.75" customHeight="1">
      <c r="A146" s="209"/>
      <c r="B146" s="224"/>
      <c r="C146" s="224"/>
      <c r="D146" s="224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</row>
    <row r="147" ht="15.75" customHeight="1">
      <c r="A147" s="209"/>
      <c r="B147" s="224"/>
      <c r="C147" s="224"/>
      <c r="D147" s="224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</row>
    <row r="148" ht="15.75" customHeight="1">
      <c r="A148" s="209"/>
      <c r="B148" s="224"/>
      <c r="C148" s="224"/>
      <c r="D148" s="224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</row>
    <row r="149" ht="15.75" customHeight="1">
      <c r="A149" s="209"/>
      <c r="B149" s="224"/>
      <c r="C149" s="224"/>
      <c r="D149" s="224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</row>
    <row r="150" ht="15.75" customHeight="1">
      <c r="A150" s="209"/>
      <c r="B150" s="224"/>
      <c r="C150" s="224"/>
      <c r="D150" s="224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</row>
    <row r="151" ht="15.75" customHeight="1">
      <c r="A151" s="209"/>
      <c r="B151" s="224"/>
      <c r="C151" s="224"/>
      <c r="D151" s="224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</row>
    <row r="152" ht="15.75" customHeight="1">
      <c r="A152" s="209"/>
      <c r="B152" s="224"/>
      <c r="C152" s="224"/>
      <c r="D152" s="224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</row>
    <row r="153" ht="15.75" customHeight="1">
      <c r="A153" s="209"/>
      <c r="B153" s="224"/>
      <c r="C153" s="224"/>
      <c r="D153" s="224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</row>
    <row r="154" ht="15.75" customHeight="1">
      <c r="A154" s="209"/>
      <c r="B154" s="224"/>
      <c r="C154" s="224"/>
      <c r="D154" s="224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</row>
    <row r="155" ht="15.75" customHeight="1">
      <c r="A155" s="209"/>
      <c r="B155" s="224"/>
      <c r="C155" s="224"/>
      <c r="D155" s="224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</row>
    <row r="156" ht="15.75" customHeight="1">
      <c r="A156" s="209"/>
      <c r="B156" s="224"/>
      <c r="C156" s="224"/>
      <c r="D156" s="224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</row>
    <row r="157" ht="15.75" customHeight="1">
      <c r="A157" s="209"/>
      <c r="B157" s="224"/>
      <c r="C157" s="224"/>
      <c r="D157" s="224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</row>
    <row r="158" ht="15.75" customHeight="1">
      <c r="A158" s="209"/>
      <c r="B158" s="224"/>
      <c r="C158" s="224"/>
      <c r="D158" s="224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</row>
    <row r="159" ht="15.75" customHeight="1">
      <c r="A159" s="209"/>
      <c r="B159" s="224"/>
      <c r="C159" s="224"/>
      <c r="D159" s="224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</row>
    <row r="160" ht="15.75" customHeight="1">
      <c r="A160" s="209"/>
      <c r="B160" s="224"/>
      <c r="C160" s="224"/>
      <c r="D160" s="224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</row>
    <row r="161" ht="15.75" customHeight="1">
      <c r="A161" s="209"/>
      <c r="B161" s="224"/>
      <c r="C161" s="224"/>
      <c r="D161" s="224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</row>
    <row r="162" ht="15.75" customHeight="1">
      <c r="A162" s="209"/>
      <c r="B162" s="224"/>
      <c r="C162" s="224"/>
      <c r="D162" s="224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</row>
    <row r="163" ht="15.75" customHeight="1">
      <c r="A163" s="209"/>
      <c r="B163" s="224"/>
      <c r="C163" s="224"/>
      <c r="D163" s="224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</row>
    <row r="164" ht="15.75" customHeight="1">
      <c r="A164" s="209"/>
      <c r="B164" s="224"/>
      <c r="C164" s="224"/>
      <c r="D164" s="224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</row>
    <row r="165" ht="15.75" customHeight="1">
      <c r="A165" s="209"/>
      <c r="B165" s="224"/>
      <c r="C165" s="224"/>
      <c r="D165" s="224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</row>
    <row r="166" ht="15.75" customHeight="1">
      <c r="A166" s="209"/>
      <c r="B166" s="224"/>
      <c r="C166" s="224"/>
      <c r="D166" s="224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</row>
    <row r="167" ht="15.75" customHeight="1">
      <c r="A167" s="209"/>
      <c r="B167" s="224"/>
      <c r="C167" s="224"/>
      <c r="D167" s="224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</row>
    <row r="168" ht="15.75" customHeight="1">
      <c r="A168" s="209"/>
      <c r="B168" s="224"/>
      <c r="C168" s="224"/>
      <c r="D168" s="224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</row>
    <row r="169" ht="15.75" customHeight="1">
      <c r="A169" s="209"/>
      <c r="B169" s="224"/>
      <c r="C169" s="224"/>
      <c r="D169" s="224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</row>
    <row r="170" ht="15.75" customHeight="1">
      <c r="A170" s="209"/>
      <c r="B170" s="224"/>
      <c r="C170" s="224"/>
      <c r="D170" s="224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</row>
    <row r="171" ht="15.75" customHeight="1">
      <c r="A171" s="209"/>
      <c r="B171" s="224"/>
      <c r="C171" s="224"/>
      <c r="D171" s="224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</row>
    <row r="172" ht="15.75" customHeight="1">
      <c r="A172" s="209"/>
      <c r="B172" s="224"/>
      <c r="C172" s="224"/>
      <c r="D172" s="224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</row>
    <row r="173" ht="15.75" customHeight="1">
      <c r="A173" s="209"/>
      <c r="B173" s="224"/>
      <c r="C173" s="224"/>
      <c r="D173" s="224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</row>
    <row r="174" ht="15.75" customHeight="1">
      <c r="A174" s="209"/>
      <c r="B174" s="224"/>
      <c r="C174" s="224"/>
      <c r="D174" s="224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</row>
    <row r="175" ht="15.75" customHeight="1">
      <c r="A175" s="209"/>
      <c r="B175" s="224"/>
      <c r="C175" s="224"/>
      <c r="D175" s="224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</row>
    <row r="176" ht="15.75" customHeight="1">
      <c r="A176" s="209"/>
      <c r="B176" s="224"/>
      <c r="C176" s="224"/>
      <c r="D176" s="224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</row>
    <row r="177" ht="15.75" customHeight="1">
      <c r="A177" s="209"/>
      <c r="B177" s="224"/>
      <c r="C177" s="224"/>
      <c r="D177" s="224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</row>
    <row r="178" ht="15.75" customHeight="1">
      <c r="A178" s="209"/>
      <c r="B178" s="224"/>
      <c r="C178" s="224"/>
      <c r="D178" s="224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</row>
    <row r="179" ht="15.75" customHeight="1">
      <c r="A179" s="209"/>
      <c r="B179" s="224"/>
      <c r="C179" s="224"/>
      <c r="D179" s="224"/>
      <c r="E179" s="209"/>
      <c r="F179" s="209"/>
      <c r="G179" s="209"/>
      <c r="H179" s="209"/>
      <c r="I179" s="209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</row>
    <row r="180" ht="15.75" customHeight="1">
      <c r="A180" s="209"/>
      <c r="B180" s="224"/>
      <c r="C180" s="224"/>
      <c r="D180" s="224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</row>
    <row r="181" ht="15.75" customHeight="1">
      <c r="A181" s="209"/>
      <c r="B181" s="224"/>
      <c r="C181" s="224"/>
      <c r="D181" s="224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</row>
    <row r="182" ht="15.75" customHeight="1">
      <c r="A182" s="209"/>
      <c r="B182" s="224"/>
      <c r="C182" s="224"/>
      <c r="D182" s="224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</row>
    <row r="183" ht="15.75" customHeight="1">
      <c r="A183" s="209"/>
      <c r="B183" s="224"/>
      <c r="C183" s="224"/>
      <c r="D183" s="224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</row>
    <row r="184" ht="15.75" customHeight="1">
      <c r="A184" s="209"/>
      <c r="B184" s="224"/>
      <c r="C184" s="224"/>
      <c r="D184" s="224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</row>
    <row r="185" ht="15.75" customHeight="1">
      <c r="A185" s="209"/>
      <c r="B185" s="224"/>
      <c r="C185" s="224"/>
      <c r="D185" s="224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</row>
    <row r="186" ht="15.75" customHeight="1">
      <c r="A186" s="209"/>
      <c r="B186" s="224"/>
      <c r="C186" s="224"/>
      <c r="D186" s="224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</row>
    <row r="187" ht="15.75" customHeight="1">
      <c r="A187" s="209"/>
      <c r="B187" s="224"/>
      <c r="C187" s="224"/>
      <c r="D187" s="224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</row>
    <row r="188" ht="15.75" customHeight="1">
      <c r="A188" s="209"/>
      <c r="B188" s="224"/>
      <c r="C188" s="224"/>
      <c r="D188" s="224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</row>
    <row r="189" ht="15.75" customHeight="1">
      <c r="A189" s="209"/>
      <c r="B189" s="224"/>
      <c r="C189" s="224"/>
      <c r="D189" s="224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</row>
    <row r="190" ht="15.75" customHeight="1">
      <c r="A190" s="209"/>
      <c r="B190" s="224"/>
      <c r="C190" s="224"/>
      <c r="D190" s="224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</row>
    <row r="191" ht="15.75" customHeight="1">
      <c r="A191" s="209"/>
      <c r="B191" s="224"/>
      <c r="C191" s="224"/>
      <c r="D191" s="224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</row>
    <row r="192" ht="15.75" customHeight="1">
      <c r="A192" s="209"/>
      <c r="B192" s="224"/>
      <c r="C192" s="224"/>
      <c r="D192" s="224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</row>
    <row r="193" ht="15.75" customHeight="1">
      <c r="A193" s="209"/>
      <c r="B193" s="224"/>
      <c r="C193" s="224"/>
      <c r="D193" s="224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</row>
    <row r="194" ht="15.75" customHeight="1">
      <c r="A194" s="209"/>
      <c r="B194" s="224"/>
      <c r="C194" s="224"/>
      <c r="D194" s="224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</row>
    <row r="195" ht="15.75" customHeight="1">
      <c r="A195" s="209"/>
      <c r="B195" s="224"/>
      <c r="C195" s="224"/>
      <c r="D195" s="224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</row>
    <row r="196" ht="15.75" customHeight="1">
      <c r="A196" s="209"/>
      <c r="B196" s="224"/>
      <c r="C196" s="224"/>
      <c r="D196" s="224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</row>
    <row r="197" ht="15.75" customHeight="1">
      <c r="A197" s="209"/>
      <c r="B197" s="224"/>
      <c r="C197" s="224"/>
      <c r="D197" s="224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</row>
    <row r="198" ht="15.75" customHeight="1">
      <c r="A198" s="209"/>
      <c r="B198" s="224"/>
      <c r="C198" s="224"/>
      <c r="D198" s="224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</row>
    <row r="199" ht="15.75" customHeight="1">
      <c r="A199" s="209"/>
      <c r="B199" s="224"/>
      <c r="C199" s="224"/>
      <c r="D199" s="224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</row>
    <row r="200" ht="15.75" customHeight="1">
      <c r="A200" s="209"/>
      <c r="B200" s="224"/>
      <c r="C200" s="224"/>
      <c r="D200" s="224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</row>
    <row r="201" ht="15.75" customHeight="1">
      <c r="A201" s="209"/>
      <c r="B201" s="224"/>
      <c r="C201" s="224"/>
      <c r="D201" s="224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</row>
    <row r="202" ht="15.75" customHeight="1">
      <c r="A202" s="209"/>
      <c r="B202" s="224"/>
      <c r="C202" s="224"/>
      <c r="D202" s="224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</row>
    <row r="203" ht="15.75" customHeight="1">
      <c r="A203" s="209"/>
      <c r="B203" s="224"/>
      <c r="C203" s="224"/>
      <c r="D203" s="224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</row>
    <row r="204" ht="15.75" customHeight="1">
      <c r="A204" s="209"/>
      <c r="B204" s="224"/>
      <c r="C204" s="224"/>
      <c r="D204" s="224"/>
      <c r="E204" s="209"/>
      <c r="F204" s="209"/>
      <c r="G204" s="209"/>
      <c r="H204" s="209"/>
      <c r="I204" s="209"/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</row>
    <row r="205" ht="15.75" customHeight="1">
      <c r="A205" s="209"/>
      <c r="B205" s="224"/>
      <c r="C205" s="224"/>
      <c r="D205" s="224"/>
      <c r="E205" s="209"/>
      <c r="F205" s="209"/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</row>
    <row r="206" ht="15.75" customHeight="1">
      <c r="A206" s="209"/>
      <c r="B206" s="224"/>
      <c r="C206" s="224"/>
      <c r="D206" s="224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</row>
    <row r="207" ht="15.75" customHeight="1">
      <c r="A207" s="209"/>
      <c r="B207" s="224"/>
      <c r="C207" s="224"/>
      <c r="D207" s="224"/>
      <c r="E207" s="209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</row>
    <row r="208" ht="15.75" customHeight="1">
      <c r="A208" s="209"/>
      <c r="B208" s="224"/>
      <c r="C208" s="224"/>
      <c r="D208" s="224"/>
      <c r="E208" s="209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</row>
    <row r="209" ht="15.75" customHeight="1">
      <c r="A209" s="209"/>
      <c r="B209" s="224"/>
      <c r="C209" s="224"/>
      <c r="D209" s="224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</row>
    <row r="210" ht="15.75" customHeight="1">
      <c r="A210" s="209"/>
      <c r="B210" s="224"/>
      <c r="C210" s="224"/>
      <c r="D210" s="224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</row>
    <row r="211" ht="15.75" customHeight="1">
      <c r="A211" s="209"/>
      <c r="B211" s="224"/>
      <c r="C211" s="224"/>
      <c r="D211" s="224"/>
      <c r="E211" s="209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</row>
    <row r="212" ht="15.75" customHeight="1">
      <c r="A212" s="209"/>
      <c r="B212" s="224"/>
      <c r="C212" s="224"/>
      <c r="D212" s="224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</row>
    <row r="213" ht="15.75" customHeight="1">
      <c r="A213" s="209"/>
      <c r="B213" s="224"/>
      <c r="C213" s="224"/>
      <c r="D213" s="224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</row>
    <row r="214" ht="15.75" customHeight="1">
      <c r="A214" s="209"/>
      <c r="B214" s="224"/>
      <c r="C214" s="224"/>
      <c r="D214" s="224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</row>
    <row r="215" ht="15.75" customHeight="1">
      <c r="A215" s="209"/>
      <c r="B215" s="224"/>
      <c r="C215" s="224"/>
      <c r="D215" s="224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</row>
    <row r="216" ht="15.75" customHeight="1">
      <c r="A216" s="209"/>
      <c r="B216" s="224"/>
      <c r="C216" s="224"/>
      <c r="D216" s="224"/>
      <c r="E216" s="209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</row>
    <row r="217" ht="15.75" customHeight="1">
      <c r="A217" s="209"/>
      <c r="B217" s="224"/>
      <c r="C217" s="224"/>
      <c r="D217" s="224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</row>
    <row r="218" ht="15.75" customHeight="1">
      <c r="A218" s="209"/>
      <c r="B218" s="224"/>
      <c r="C218" s="224"/>
      <c r="D218" s="224"/>
      <c r="E218" s="209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</row>
    <row r="219" ht="15.75" customHeight="1">
      <c r="A219" s="209"/>
      <c r="B219" s="224"/>
      <c r="C219" s="224"/>
      <c r="D219" s="224"/>
      <c r="E219" s="209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</row>
    <row r="220" ht="15.75" customHeight="1">
      <c r="A220" s="209"/>
      <c r="B220" s="224"/>
      <c r="C220" s="224"/>
      <c r="D220" s="224"/>
      <c r="E220" s="209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</row>
    <row r="221" ht="15.75" customHeight="1">
      <c r="A221" s="209"/>
      <c r="B221" s="224"/>
      <c r="C221" s="224"/>
      <c r="D221" s="224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</row>
    <row r="222" ht="15.75" customHeight="1">
      <c r="A222" s="209"/>
      <c r="B222" s="224"/>
      <c r="C222" s="224"/>
      <c r="D222" s="224"/>
      <c r="E222" s="209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